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192.168.100.78\総務課\財政係\公会計制度関連\Ｒ４年度　財務諸表作成支援業務\R03年度決算財務書類作成（支援）\財務書類\ホームページアップ用　全部英語表記ファイル\"/>
    </mc:Choice>
  </mc:AlternateContent>
  <xr:revisionPtr revIDLastSave="0" documentId="13_ncr:1_{BFCF8161-0D8C-41BC-A9AF-CF3C3168A402}" xr6:coauthVersionLast="47" xr6:coauthVersionMax="47" xr10:uidLastSave="{00000000-0000-0000-0000-000000000000}"/>
  <bookViews>
    <workbookView xWindow="-120" yWindow="-120" windowWidth="29040" windowHeight="15840" xr2:uid="{00000000-000D-0000-FFFF-FFFF00000000}"/>
  </bookViews>
  <sheets>
    <sheet name="BS" sheetId="21" r:id="rId1"/>
    <sheet name="PL" sheetId="42" r:id="rId2"/>
    <sheet name="NWM" sheetId="40" r:id="rId3"/>
    <sheet name="PL及びNWM" sheetId="45" r:id="rId4"/>
    <sheet name="CF" sheetId="25" r:id="rId5"/>
    <sheet name="チェック" sheetId="44" r:id="rId6"/>
    <sheet name="注記" sheetId="48"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BS!$B$1:$AC$63</definedName>
    <definedName name="_xlnm.Print_Area" localSheetId="4">CF!$B$1:$O$59</definedName>
    <definedName name="_xlnm.Print_Area" localSheetId="2">NWM!$B$1:$V$25</definedName>
    <definedName name="_xlnm.Print_Area" localSheetId="1">PL!$B$1:$P$41</definedName>
    <definedName name="_xlnm.Print_Area" localSheetId="3">PL及びNWM!$B$1:$Z$57</definedName>
    <definedName name="_xlnm.Print_Area" localSheetId="6">注記!$A$6:$U$164</definedName>
  </definedNames>
  <calcPr calcId="181029"/>
</workbook>
</file>

<file path=xl/calcChain.xml><?xml version="1.0" encoding="utf-8"?>
<calcChain xmlns="http://schemas.openxmlformats.org/spreadsheetml/2006/main">
  <c r="B3" i="21" l="1"/>
  <c r="B39" i="44" l="1"/>
  <c r="A67" i="44" l="1"/>
  <c r="A63" i="44"/>
  <c r="A59" i="44"/>
  <c r="A55" i="44"/>
  <c r="A39" i="44"/>
  <c r="C39" i="44" s="1"/>
  <c r="D39" i="44" s="1"/>
  <c r="A51" i="44"/>
  <c r="A47" i="44"/>
  <c r="B21" i="44"/>
  <c r="A21" i="44"/>
  <c r="C21" i="44" l="1"/>
  <c r="D21" i="44" s="1"/>
  <c r="M18" i="25" l="1"/>
  <c r="N26" i="42"/>
  <c r="N35" i="42"/>
  <c r="O34" i="45" s="1"/>
  <c r="AA26" i="21"/>
  <c r="C5" i="45"/>
  <c r="B4" i="21"/>
  <c r="C5" i="42"/>
  <c r="C5" i="40"/>
  <c r="C5" i="25"/>
  <c r="M57" i="25"/>
  <c r="M58" i="25"/>
  <c r="M59" i="25"/>
  <c r="M56" i="25"/>
  <c r="M46" i="25"/>
  <c r="M47" i="25"/>
  <c r="M48" i="25"/>
  <c r="M49" i="25"/>
  <c r="M50" i="25"/>
  <c r="M51" i="25"/>
  <c r="M52" i="25"/>
  <c r="M53" i="25"/>
  <c r="M54" i="25"/>
  <c r="M45" i="25"/>
  <c r="M32" i="25"/>
  <c r="M33" i="25"/>
  <c r="M34" i="25"/>
  <c r="M35" i="25"/>
  <c r="M36" i="25"/>
  <c r="M37" i="25"/>
  <c r="M38" i="25"/>
  <c r="M39" i="25"/>
  <c r="M40" i="25"/>
  <c r="M41" i="25"/>
  <c r="M42" i="25"/>
  <c r="M43" i="25"/>
  <c r="M31" i="25"/>
  <c r="M10" i="25"/>
  <c r="M11" i="25"/>
  <c r="M12" i="25"/>
  <c r="M13" i="25"/>
  <c r="M14" i="25"/>
  <c r="M15" i="25"/>
  <c r="M16" i="25"/>
  <c r="M17" i="25"/>
  <c r="M19" i="25"/>
  <c r="M20" i="25"/>
  <c r="M21" i="25"/>
  <c r="M22" i="25"/>
  <c r="M23" i="25"/>
  <c r="M24" i="25"/>
  <c r="M25" i="25"/>
  <c r="M26" i="25"/>
  <c r="M27" i="25"/>
  <c r="M28" i="25"/>
  <c r="M29" i="25"/>
  <c r="M9" i="25"/>
  <c r="U25" i="40"/>
  <c r="X57" i="45" s="1"/>
  <c r="U24" i="40"/>
  <c r="X55" i="45" s="1"/>
  <c r="S25" i="40"/>
  <c r="U57" i="45" s="1"/>
  <c r="Q25" i="40"/>
  <c r="R57" i="45" s="1"/>
  <c r="S24" i="40"/>
  <c r="U55" i="45" s="1"/>
  <c r="Q24" i="40"/>
  <c r="R55" i="45" s="1"/>
  <c r="S23" i="40"/>
  <c r="U54" i="45" s="1"/>
  <c r="Q23" i="40"/>
  <c r="R54" i="45"/>
  <c r="U22" i="40"/>
  <c r="X53" i="45" s="1"/>
  <c r="U21" i="40"/>
  <c r="X52" i="45" s="1"/>
  <c r="Q20" i="40"/>
  <c r="R51" i="45"/>
  <c r="Q19" i="40"/>
  <c r="N19" i="40" s="1"/>
  <c r="O50" i="45" s="1"/>
  <c r="S18" i="40"/>
  <c r="U49" i="45" s="1"/>
  <c r="Q18" i="40"/>
  <c r="R49" i="45"/>
  <c r="S17" i="40"/>
  <c r="U48" i="45" s="1"/>
  <c r="Q17" i="40"/>
  <c r="R48" i="45" s="1"/>
  <c r="S16" i="40"/>
  <c r="U47" i="45" s="1"/>
  <c r="Q16" i="40"/>
  <c r="R47" i="45" s="1"/>
  <c r="S15" i="40"/>
  <c r="U46" i="45" s="1"/>
  <c r="Q15" i="40"/>
  <c r="R46" i="45" s="1"/>
  <c r="S14" i="40"/>
  <c r="U45" i="45" s="1"/>
  <c r="Q14" i="40"/>
  <c r="R45" i="45" s="1"/>
  <c r="U13" i="40"/>
  <c r="X44" i="45" s="1"/>
  <c r="S13" i="40"/>
  <c r="U44" i="45" s="1"/>
  <c r="U12" i="40"/>
  <c r="X43" i="45" s="1"/>
  <c r="S12" i="40"/>
  <c r="U43" i="45" s="1"/>
  <c r="U11" i="40"/>
  <c r="X42" i="45" s="1"/>
  <c r="S11" i="40"/>
  <c r="U42" i="45" s="1"/>
  <c r="U10" i="40"/>
  <c r="X41" i="45" s="1"/>
  <c r="S10" i="40"/>
  <c r="U41" i="45" s="1"/>
  <c r="U9" i="40"/>
  <c r="X40" i="45" s="1"/>
  <c r="S9" i="40"/>
  <c r="U8" i="40"/>
  <c r="X56" i="45" s="1"/>
  <c r="S8" i="40"/>
  <c r="U56" i="45" s="1"/>
  <c r="Q8" i="40"/>
  <c r="R56" i="45" s="1"/>
  <c r="N41" i="42"/>
  <c r="O40" i="45" s="1"/>
  <c r="U40" i="45" s="1"/>
  <c r="N8" i="42"/>
  <c r="O8" i="45" s="1"/>
  <c r="N9" i="42"/>
  <c r="O9" i="45" s="1"/>
  <c r="N10" i="42"/>
  <c r="O10" i="45" s="1"/>
  <c r="N11" i="42"/>
  <c r="O11" i="45" s="1"/>
  <c r="N12" i="42"/>
  <c r="O12" i="45" s="1"/>
  <c r="N13" i="42"/>
  <c r="O13" i="45" s="1"/>
  <c r="N14" i="42"/>
  <c r="O14" i="45" s="1"/>
  <c r="N15" i="42"/>
  <c r="O15" i="45" s="1"/>
  <c r="N16" i="42"/>
  <c r="O16" i="45" s="1"/>
  <c r="N17" i="42"/>
  <c r="O17" i="45" s="1"/>
  <c r="N18" i="42"/>
  <c r="O18" i="45" s="1"/>
  <c r="N19" i="42"/>
  <c r="O19" i="45" s="1"/>
  <c r="N20" i="42"/>
  <c r="O20" i="45" s="1"/>
  <c r="N21" i="42"/>
  <c r="O21" i="45" s="1"/>
  <c r="N22" i="42"/>
  <c r="O22" i="45" s="1"/>
  <c r="N23" i="42"/>
  <c r="O23" i="45" s="1"/>
  <c r="N24" i="42"/>
  <c r="O24" i="45" s="1"/>
  <c r="N25" i="42"/>
  <c r="O25" i="45" s="1"/>
  <c r="N27" i="42"/>
  <c r="O26" i="45" s="1"/>
  <c r="N28" i="42"/>
  <c r="O27" i="45" s="1"/>
  <c r="N29" i="42"/>
  <c r="O28" i="45" s="1"/>
  <c r="N30" i="42"/>
  <c r="O29" i="45" s="1"/>
  <c r="N31" i="42"/>
  <c r="O30" i="45" s="1"/>
  <c r="N32" i="42"/>
  <c r="O31" i="45" s="1"/>
  <c r="N33" i="42"/>
  <c r="O32" i="45" s="1"/>
  <c r="N34" i="42"/>
  <c r="O33" i="45" s="1"/>
  <c r="N36" i="42"/>
  <c r="O35" i="45" s="1"/>
  <c r="N37" i="42"/>
  <c r="O36" i="45" s="1"/>
  <c r="N38" i="42"/>
  <c r="O37" i="45" s="1"/>
  <c r="N39" i="42"/>
  <c r="O38" i="45" s="1"/>
  <c r="N40" i="42"/>
  <c r="O39" i="45" s="1"/>
  <c r="N7" i="42"/>
  <c r="O7" i="45" s="1"/>
  <c r="AA63" i="21"/>
  <c r="AA62" i="21"/>
  <c r="AA25" i="21"/>
  <c r="AA24" i="21"/>
  <c r="AA8" i="21"/>
  <c r="AA9" i="21"/>
  <c r="AA10" i="21"/>
  <c r="AA11" i="21"/>
  <c r="AA12" i="21"/>
  <c r="AA13" i="21"/>
  <c r="AA14" i="21"/>
  <c r="AA15" i="21"/>
  <c r="AA16" i="21"/>
  <c r="AA17" i="21"/>
  <c r="AA18" i="21"/>
  <c r="AA19" i="21"/>
  <c r="AA20" i="21"/>
  <c r="AA21" i="21"/>
  <c r="AA22" i="21"/>
  <c r="AA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7" i="21"/>
  <c r="N40" i="40"/>
  <c r="N12" i="40" s="1"/>
  <c r="O43" i="45" s="1"/>
  <c r="N39" i="40"/>
  <c r="N11" i="40" s="1"/>
  <c r="O42" i="45" s="1"/>
  <c r="N38" i="40"/>
  <c r="N10" i="40"/>
  <c r="O41" i="45" s="1"/>
  <c r="N37" i="40"/>
  <c r="N9" i="40" s="1"/>
  <c r="N36" i="40"/>
  <c r="N8" i="40" s="1"/>
  <c r="O56" i="45" s="1"/>
  <c r="N41" i="40"/>
  <c r="N13" i="40" s="1"/>
  <c r="O44" i="45" s="1"/>
  <c r="N51" i="40"/>
  <c r="N23" i="40" s="1"/>
  <c r="O54" i="45" s="1"/>
  <c r="N52" i="40"/>
  <c r="N24" i="40" s="1"/>
  <c r="O55" i="45" s="1"/>
  <c r="N53" i="40"/>
  <c r="N25" i="40"/>
  <c r="O57" i="45" s="1"/>
  <c r="B33" i="44"/>
  <c r="A33" i="44"/>
  <c r="B29" i="44"/>
  <c r="A29" i="44"/>
  <c r="B25" i="44"/>
  <c r="A25" i="44"/>
  <c r="B7" i="44"/>
  <c r="A7" i="44"/>
  <c r="Q6" i="25"/>
  <c r="H3" i="25" s="1"/>
  <c r="Q7" i="25"/>
  <c r="H4" i="25" s="1"/>
  <c r="X7" i="40"/>
  <c r="O4" i="40" s="1"/>
  <c r="O4" i="45" s="1"/>
  <c r="X6" i="40"/>
  <c r="O3" i="40" s="1"/>
  <c r="O3" i="45" s="1"/>
  <c r="R7" i="42"/>
  <c r="K4" i="42" s="1"/>
  <c r="R6" i="42"/>
  <c r="K3" i="42" s="1"/>
  <c r="AE5" i="21"/>
  <c r="N50" i="40"/>
  <c r="N49" i="40"/>
  <c r="N48" i="40"/>
  <c r="N47" i="40"/>
  <c r="Q5" i="25"/>
  <c r="N5" i="25" s="1"/>
  <c r="X5" i="40"/>
  <c r="U5" i="40" s="1"/>
  <c r="Y5" i="45" s="1"/>
  <c r="R5" i="42"/>
  <c r="O5" i="42" s="1"/>
  <c r="AE4" i="21"/>
  <c r="AB4" i="21" s="1"/>
  <c r="N20" i="40"/>
  <c r="O51" i="45" s="1"/>
  <c r="N21" i="40" l="1"/>
  <c r="O52" i="45" s="1"/>
  <c r="R50" i="45"/>
  <c r="C25" i="44"/>
  <c r="D25" i="44" s="1"/>
  <c r="C33" i="44"/>
  <c r="D33" i="44" s="1"/>
  <c r="N22" i="40"/>
  <c r="O53" i="45" s="1"/>
  <c r="C29" i="44"/>
  <c r="D29" i="44" s="1"/>
  <c r="C7" i="44"/>
  <c r="D7" i="44" s="1"/>
</calcChain>
</file>

<file path=xl/sharedStrings.xml><?xml version="1.0" encoding="utf-8"?>
<sst xmlns="http://schemas.openxmlformats.org/spreadsheetml/2006/main" count="711" uniqueCount="414">
  <si>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</si>
  <si>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</si>
  <si>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</si>
  <si>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</si>
  <si>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</si>
  <si>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</si>
  <si>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</si>
  <si>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</si>
  <si>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</si>
  <si>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</si>
  <si>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</si>
  <si>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</si>
  <si>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</si>
  <si>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</si>
  <si>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</si>
  <si>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</si>
  <si>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</si>
  <si>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</si>
  <si>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</si>
  <si>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</si>
  <si>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</si>
  <si>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</si>
  <si>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</si>
  <si>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賞与等引当金</t>
    <rPh sb="2" eb="3">
      <t>ナド</t>
    </rPh>
    <phoneticPr fontId="4"/>
  </si>
  <si>
    <t>航空機</t>
  </si>
  <si>
    <t>航空機減価償却累計額</t>
    <rPh sb="0" eb="3">
      <t>コウクウキ</t>
    </rPh>
    <rPh sb="3" eb="5">
      <t>ゲンカ</t>
    </rPh>
    <rPh sb="5" eb="7">
      <t>ショウキャク</t>
    </rPh>
    <rPh sb="7" eb="10">
      <t>ルイケイガク</t>
    </rPh>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</si>
  <si>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</si>
  <si>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</si>
  <si>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</si>
  <si>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</si>
  <si>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</si>
  <si>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</si>
  <si>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</si>
  <si>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</si>
  <si>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</si>
  <si>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</si>
  <si>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</si>
  <si>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</si>
  <si>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</si>
  <si>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</si>
  <si>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</si>
  <si>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</si>
  <si>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</si>
  <si>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</si>
  <si>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</si>
  <si>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</si>
  <si>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</si>
  <si>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</si>
  <si>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</si>
  <si>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</si>
  <si>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</si>
  <si>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</si>
  <si>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</si>
  <si>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</si>
  <si>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</si>
  <si>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</si>
  <si>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</si>
  <si>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</si>
  <si>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</si>
  <si>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</si>
  <si>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</si>
  <si>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</si>
  <si>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</si>
  <si>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</si>
  <si>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</si>
  <si>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</si>
  <si>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</si>
  <si>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</si>
  <si>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</si>
  <si>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</si>
  <si>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</si>
  <si>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</si>
  <si>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</si>
  <si>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</si>
  <si>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</si>
  <si>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</si>
  <si>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</si>
  <si>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</si>
  <si>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</si>
  <si>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</si>
  <si>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合計</t>
    <rPh sb="0" eb="2">
      <t>ゴウケイ</t>
    </rPh>
    <phoneticPr fontId="4"/>
  </si>
  <si>
    <t>固定資産
等形成分</t>
    <rPh sb="0" eb="4">
      <t>コテイシサン</t>
    </rPh>
    <rPh sb="5" eb="6">
      <t>ナド</t>
    </rPh>
    <rPh sb="6" eb="8">
      <t>ケイセイ</t>
    </rPh>
    <rPh sb="8" eb="9">
      <t>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</si>
  <si>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</si>
  <si>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</si>
  <si>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</si>
  <si>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</si>
  <si>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</si>
  <si>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</si>
  <si>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</si>
  <si>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</si>
  <si>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</si>
  <si>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</si>
  <si>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</si>
  <si>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</si>
  <si>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</si>
  <si>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</si>
  <si>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その他の業務費用</t>
    <rPh sb="2" eb="3">
      <t>タ</t>
    </rPh>
    <rPh sb="4" eb="6">
      <t>ギョウム</t>
    </rPh>
    <rPh sb="6" eb="8">
      <t>ヒヨウ</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</si>
  <si>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</si>
  <si>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</si>
  <si>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</si>
  <si>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</si>
  <si>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</si>
  <si>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</si>
  <si>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</si>
  <si>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</si>
  <si>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</si>
  <si>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</si>
  <si>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</si>
  <si>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</si>
  <si>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</si>
  <si>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</si>
  <si>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</si>
  <si>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</si>
  <si>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</si>
  <si>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</si>
  <si>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</si>
  <si>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</si>
  <si>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</si>
  <si>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</si>
  <si>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</si>
  <si>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</si>
  <si>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</si>
  <si>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</si>
  <si>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</si>
  <si>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</si>
  <si>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</si>
  <si>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</si>
  <si>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</si>
  <si>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</si>
  <si>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</si>
  <si>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</si>
  <si>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</si>
  <si>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</si>
  <si>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</si>
  <si>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</si>
  <si>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</si>
  <si>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</si>
  <si>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</si>
  <si>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</si>
  <si>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</si>
  <si>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</si>
  <si>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</si>
  <si>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</si>
  <si>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</si>
  <si>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</si>
  <si>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経常費用</t>
    <phoneticPr fontId="4"/>
  </si>
  <si>
    <t>業務費用</t>
    <phoneticPr fontId="4"/>
  </si>
  <si>
    <t>　</t>
    <phoneticPr fontId="4"/>
  </si>
  <si>
    <t>徴収不能引当金</t>
  </si>
  <si>
    <t>地方債等</t>
    <rPh sb="0" eb="3">
      <t>チホウサイ</t>
    </rPh>
    <rPh sb="3" eb="4">
      <t>トウ</t>
    </rPh>
    <phoneticPr fontId="4"/>
  </si>
  <si>
    <t>地方債等償還支出</t>
    <rPh sb="0" eb="3">
      <t>チホウサイ</t>
    </rPh>
    <rPh sb="3" eb="4">
      <t>トウ</t>
    </rPh>
    <rPh sb="4" eb="6">
      <t>ショウカン</t>
    </rPh>
    <rPh sb="6" eb="8">
      <t>シシュツ</t>
    </rPh>
    <phoneticPr fontId="4"/>
  </si>
  <si>
    <t>地方債等発行収入</t>
    <rPh sb="0" eb="3">
      <t>チホウサイ</t>
    </rPh>
    <rPh sb="3" eb="4">
      <t>トウ</t>
    </rPh>
    <rPh sb="4" eb="6">
      <t>ハッコウ</t>
    </rPh>
    <rPh sb="6" eb="8">
      <t>シュウニュウ</t>
    </rPh>
    <phoneticPr fontId="4"/>
  </si>
  <si>
    <t>繰延資産</t>
    <phoneticPr fontId="4"/>
  </si>
  <si>
    <t>負債・純資産合計</t>
  </si>
  <si>
    <t>1年内償還予定地方債等</t>
    <rPh sb="1" eb="2">
      <t>ネン</t>
    </rPh>
    <rPh sb="3" eb="5">
      <t>ショウカン</t>
    </rPh>
    <rPh sb="5" eb="7">
      <t>ヨテイ</t>
    </rPh>
    <rPh sb="7" eb="10">
      <t>チホウサイ</t>
    </rPh>
    <rPh sb="10" eb="11">
      <t>トウ</t>
    </rPh>
    <phoneticPr fontId="4"/>
  </si>
  <si>
    <t>余剰分
（不足分）</t>
    <phoneticPr fontId="4"/>
  </si>
  <si>
    <t>他団体出資等分</t>
    <phoneticPr fontId="4"/>
  </si>
  <si>
    <t>他団体出資等分の増加</t>
    <rPh sb="8" eb="10">
      <t>ゾウカ</t>
    </rPh>
    <phoneticPr fontId="4"/>
  </si>
  <si>
    <t>他団体出資等分の減少</t>
    <rPh sb="8" eb="10">
      <t>ゲンショウ</t>
    </rPh>
    <phoneticPr fontId="4"/>
  </si>
  <si>
    <t>【様式第１号】</t>
    <rPh sb="1" eb="3">
      <t>ヨウシキ</t>
    </rPh>
    <rPh sb="3" eb="4">
      <t>ダイ</t>
    </rPh>
    <rPh sb="5" eb="6">
      <t>ゴウ</t>
    </rPh>
    <phoneticPr fontId="4"/>
  </si>
  <si>
    <t>【様式第２号】</t>
    <rPh sb="3" eb="4">
      <t>ダイ</t>
    </rPh>
    <rPh sb="5" eb="6">
      <t>ゴウ</t>
    </rPh>
    <phoneticPr fontId="4"/>
  </si>
  <si>
    <t>【様式第３号】</t>
    <rPh sb="3" eb="4">
      <t>ダイ</t>
    </rPh>
    <rPh sb="5" eb="6">
      <t>ゴウ</t>
    </rPh>
    <phoneticPr fontId="4"/>
  </si>
  <si>
    <t>【様式第４号】</t>
    <rPh sb="3" eb="4">
      <t>ダイ</t>
    </rPh>
    <rPh sb="5" eb="6">
      <t>ゴウ</t>
    </rPh>
    <phoneticPr fontId="4"/>
  </si>
  <si>
    <t>他団体出資等分</t>
    <phoneticPr fontId="4"/>
  </si>
  <si>
    <t>本年度差額</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</si>
  <si>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</si>
  <si>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</si>
  <si>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</si>
  <si>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</si>
  <si>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資産合計</t>
  </si>
  <si>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</si>
  <si>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</si>
  <si>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</si>
  <si>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</si>
  <si>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</si>
  <si>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</si>
  <si>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</si>
  <si>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</si>
  <si>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</si>
  <si>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</si>
  <si>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繰延資産</t>
    <phoneticPr fontId="4"/>
  </si>
  <si>
    <t>【様式第２号及び第３号】</t>
    <rPh sb="3" eb="4">
      <t>ダイ</t>
    </rPh>
    <rPh sb="5" eb="6">
      <t>ゴウ</t>
    </rPh>
    <rPh sb="6" eb="7">
      <t>オヨ</t>
    </rPh>
    <rPh sb="8" eb="9">
      <t>ダイ</t>
    </rPh>
    <rPh sb="10" eb="11">
      <t>ゴウ</t>
    </rPh>
    <phoneticPr fontId="4"/>
  </si>
  <si>
    <t>経常費用</t>
    <rPh sb="0" eb="2">
      <t>ケイジョウ</t>
    </rPh>
    <rPh sb="2" eb="4">
      <t>ヒヨウ</t>
    </rPh>
    <phoneticPr fontId="4"/>
  </si>
  <si>
    <t>業務費用</t>
    <rPh sb="0" eb="2">
      <t>ギョウム</t>
    </rPh>
    <rPh sb="2" eb="4">
      <t>ヒヨウ</t>
    </rPh>
    <phoneticPr fontId="4"/>
  </si>
  <si>
    <t>　</t>
    <phoneticPr fontId="4"/>
  </si>
  <si>
    <t>余剰分（不足分）</t>
    <phoneticPr fontId="4"/>
  </si>
  <si>
    <t>他団体出資等分</t>
    <phoneticPr fontId="4"/>
  </si>
  <si>
    <t>純行政コスト</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</si>
  <si>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</si>
  <si>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</si>
  <si>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</si>
  <si>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</si>
  <si>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全体貸借対照表</t>
    <rPh sb="2" eb="4">
      <t>タイシャク</t>
    </rPh>
    <rPh sb="4" eb="7">
      <t>タイショウヒョウ</t>
    </rPh>
    <phoneticPr fontId="4"/>
  </si>
  <si>
    <t>全体行政コスト計算書</t>
    <rPh sb="2" eb="4">
      <t>ギョウセイ</t>
    </rPh>
    <rPh sb="7" eb="10">
      <t>ケイサンショ</t>
    </rPh>
    <phoneticPr fontId="4"/>
  </si>
  <si>
    <t>全体純資産変動計算書</t>
    <rPh sb="2" eb="5">
      <t>ジュンシサン</t>
    </rPh>
    <rPh sb="5" eb="7">
      <t>ヘンドウ</t>
    </rPh>
    <rPh sb="7" eb="10">
      <t>ケイサンショ</t>
    </rPh>
    <phoneticPr fontId="4"/>
  </si>
  <si>
    <t>全体行政コスト及び純資産変動計算書</t>
    <rPh sb="2" eb="4">
      <t>ギョウセイ</t>
    </rPh>
    <rPh sb="7" eb="8">
      <t>オヨ</t>
    </rPh>
    <rPh sb="9" eb="12">
      <t>ジュンシサン</t>
    </rPh>
    <rPh sb="12" eb="14">
      <t>ヘンドウ</t>
    </rPh>
    <rPh sb="14" eb="17">
      <t>ケイサンショ</t>
    </rPh>
    <phoneticPr fontId="4"/>
  </si>
  <si>
    <t>全体資金収支計算書</t>
    <rPh sb="2" eb="4">
      <t>シキン</t>
    </rPh>
    <rPh sb="4" eb="6">
      <t>シュウシ</t>
    </rPh>
    <rPh sb="6" eb="9">
      <t>ケイサンショ</t>
    </rPh>
    <phoneticPr fontId="4"/>
  </si>
  <si>
    <t>1．BSの各勘定が決算時残高と一致しているか</t>
    <phoneticPr fontId="4"/>
  </si>
  <si>
    <t>2．PLとCF間の確認</t>
    <phoneticPr fontId="4"/>
  </si>
  <si>
    <t>①補助金等移転支出</t>
    <phoneticPr fontId="4"/>
  </si>
  <si>
    <t>②社会保障関係費等移転支出</t>
    <phoneticPr fontId="4"/>
  </si>
  <si>
    <t>③その他の移転支出</t>
    <phoneticPr fontId="4"/>
  </si>
  <si>
    <t>投資損失引当金</t>
    <phoneticPr fontId="4"/>
  </si>
  <si>
    <t>全体純資産変動計算書</t>
    <rPh sb="0" eb="2">
      <t>ゼンタイ</t>
    </rPh>
    <rPh sb="2" eb="5">
      <t>ジュンシサン</t>
    </rPh>
    <rPh sb="5" eb="7">
      <t>ヘンドウ</t>
    </rPh>
    <rPh sb="7" eb="10">
      <t>ケイサンショ</t>
    </rPh>
    <phoneticPr fontId="4"/>
  </si>
  <si>
    <t>全体資金収支計算書</t>
    <rPh sb="0" eb="2">
      <t>ゼンタイ</t>
    </rPh>
    <rPh sb="2" eb="4">
      <t>シキン</t>
    </rPh>
    <rPh sb="4" eb="6">
      <t>シュウシ</t>
    </rPh>
    <rPh sb="6" eb="9">
      <t>ケイサンショ</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</si>
  <si>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</si>
  <si>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sz val="11"/>
        <color indexed="8"/>
        <rFont val="ＭＳ Ｐゴシック"/>
        <family val="3"/>
        <charset val="128"/>
      </rPr>
      <t>職員</t>
    </r>
    <r>
      <rPr>
        <sz val="11"/>
        <rFont val="ＭＳ Ｐゴシック"/>
        <family val="3"/>
        <charset val="128"/>
      </rPr>
      <t>給与費</t>
    </r>
    <rPh sb="0" eb="2">
      <t>ショクイン</t>
    </rPh>
    <rPh sb="2" eb="4">
      <t>キュウヨ</t>
    </rPh>
    <rPh sb="4" eb="5">
      <t>ヒ</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</si>
  <si>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</si>
  <si>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</si>
  <si>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</si>
  <si>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他団体出資等分</t>
  </si>
  <si>
    <t>投資損失引当金繰入額</t>
  </si>
  <si>
    <t>他会計への繰出金</t>
  </si>
  <si>
    <t>他会計への繰出金</t>
    <phoneticPr fontId="4"/>
  </si>
  <si>
    <t>他会計への繰出支出</t>
  </si>
  <si>
    <t>航空機減価償却累計額</t>
  </si>
  <si>
    <t>その他減価償却累計額</t>
  </si>
  <si>
    <t>インフラ資産</t>
  </si>
  <si>
    <t>建物</t>
  </si>
  <si>
    <t>建物減価償却累計額</t>
  </si>
  <si>
    <t>工作物減価償却累計額</t>
  </si>
  <si>
    <t>物品減価償却累計額</t>
  </si>
  <si>
    <t>無形固定資産</t>
  </si>
  <si>
    <t>賞与等引当金</t>
  </si>
  <si>
    <t>前受収益</t>
  </si>
  <si>
    <t>前受金</t>
  </si>
  <si>
    <t>減価償却費</t>
  </si>
  <si>
    <t>その他</t>
  </si>
  <si>
    <t>その他の業務費用</t>
  </si>
  <si>
    <t>支払利息</t>
  </si>
  <si>
    <t>徴収不能引当金繰入額</t>
  </si>
  <si>
    <t>移転費用</t>
  </si>
  <si>
    <t>補助金等</t>
  </si>
  <si>
    <t>社会保障給付</t>
  </si>
  <si>
    <t>【純資産の部】</t>
  </si>
  <si>
    <t>負債合計</t>
    <phoneticPr fontId="4"/>
  </si>
  <si>
    <t>固定資産等形成分</t>
  </si>
  <si>
    <t>余剰分（不足分）</t>
  </si>
  <si>
    <t>経常収益</t>
  </si>
  <si>
    <t>使用料及び手数料</t>
  </si>
  <si>
    <t>臨時損失</t>
  </si>
  <si>
    <t>純経常行政コスト</t>
    <phoneticPr fontId="4"/>
  </si>
  <si>
    <t>災害復旧事業費</t>
  </si>
  <si>
    <t>資産除売却損</t>
  </si>
  <si>
    <t>金額</t>
    <phoneticPr fontId="4"/>
  </si>
  <si>
    <t>損失補償等引当金繰入額</t>
  </si>
  <si>
    <t>臨時利益</t>
  </si>
  <si>
    <t>資産売却益</t>
  </si>
  <si>
    <t>財源</t>
  </si>
  <si>
    <t>税収等</t>
  </si>
  <si>
    <t>国県等補助金</t>
  </si>
  <si>
    <t>固定資産等の変動（内部変動）</t>
  </si>
  <si>
    <t>有形固定資産等の増加</t>
    <phoneticPr fontId="4"/>
  </si>
  <si>
    <t>有形固定資産等の減少</t>
  </si>
  <si>
    <t>貸付金・基金等の増加</t>
  </si>
  <si>
    <t>貸付金・基金等の減少</t>
  </si>
  <si>
    <t>固定資産等形成分</t>
    <phoneticPr fontId="4"/>
  </si>
  <si>
    <t>社会保障給付支出</t>
    <phoneticPr fontId="4"/>
  </si>
  <si>
    <t>その他の支出</t>
  </si>
  <si>
    <t>その他の支出</t>
    <phoneticPr fontId="4"/>
  </si>
  <si>
    <t>業務収入</t>
    <phoneticPr fontId="4"/>
  </si>
  <si>
    <t>税収等収入</t>
    <phoneticPr fontId="4"/>
  </si>
  <si>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</si>
  <si>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</si>
  <si>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</si>
  <si>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</si>
  <si>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</si>
  <si>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</si>
  <si>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</si>
  <si>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</si>
  <si>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</si>
  <si>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</si>
  <si>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①他会計への移転支出</t>
    <phoneticPr fontId="4"/>
  </si>
  <si>
    <t>CF</t>
    <phoneticPr fontId="4"/>
  </si>
  <si>
    <t>チェック</t>
    <phoneticPr fontId="4"/>
  </si>
  <si>
    <t>３. BS固定資産等形成分の確認</t>
    <phoneticPr fontId="4"/>
  </si>
  <si>
    <t>算出値</t>
    <rPh sb="0" eb="2">
      <t>サンシュツ</t>
    </rPh>
    <rPh sb="2" eb="3">
      <t>アタイ</t>
    </rPh>
    <phoneticPr fontId="4"/>
  </si>
  <si>
    <t>※ 算出値は、貸借対照表上の「固定資産 + 短期貸付金 + 流動資産 基金」となります。</t>
    <rPh sb="2" eb="4">
      <t>サンシュツ</t>
    </rPh>
    <rPh sb="4" eb="5">
      <t>アタイ</t>
    </rPh>
    <phoneticPr fontId="4"/>
  </si>
  <si>
    <t>上記が一致しない場合は、非資金的な仕訳分や資産の増減を伴わない収入支出分の金額を</t>
    <rPh sb="0" eb="2">
      <t>ジョウキ</t>
    </rPh>
    <rPh sb="3" eb="5">
      <t>イッチ</t>
    </rPh>
    <rPh sb="8" eb="10">
      <t>バアイ</t>
    </rPh>
    <phoneticPr fontId="4"/>
  </si>
  <si>
    <t>NW固定資産等の変動（内部変動）に反映できていない可能性があります。</t>
    <rPh sb="17" eb="19">
      <t>ハンエイ</t>
    </rPh>
    <rPh sb="25" eb="28">
      <t>カノウセイ</t>
    </rPh>
    <phoneticPr fontId="4"/>
  </si>
  <si>
    <t>4．負数チェック</t>
    <rPh sb="2" eb="4">
      <t>フスウ</t>
    </rPh>
    <phoneticPr fontId="4"/>
  </si>
  <si>
    <t>①PL費用科目</t>
    <rPh sb="3" eb="5">
      <t>ヒヨウ</t>
    </rPh>
    <rPh sb="5" eb="7">
      <t>カモク</t>
    </rPh>
    <phoneticPr fontId="4"/>
  </si>
  <si>
    <t>②PL収益科目</t>
    <rPh sb="3" eb="5">
      <t>シュウエキ</t>
    </rPh>
    <rPh sb="5" eb="7">
      <t>カモク</t>
    </rPh>
    <phoneticPr fontId="4"/>
  </si>
  <si>
    <t>チェック</t>
    <phoneticPr fontId="4"/>
  </si>
  <si>
    <t>③CF支出科目</t>
    <rPh sb="3" eb="5">
      <t>シシュツ</t>
    </rPh>
    <rPh sb="5" eb="7">
      <t>カモク</t>
    </rPh>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</si>
  <si>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</si>
  <si>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</si>
  <si>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</si>
  <si>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</si>
  <si>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参考：統一的な基準による一般会計等財務書類及び連結財務書類における注記例（平成29年8月18日）</t>
    <rPh sb="0" eb="2">
      <t>サンコウ</t>
    </rPh>
    <phoneticPr fontId="4"/>
  </si>
  <si>
    <t>必要箇所の入力・修正および不要箇所を削除し、『注記』の作成に利用してください。</t>
    <rPh sb="0" eb="2">
      <t>ヒツヨウ</t>
    </rPh>
    <rPh sb="2" eb="4">
      <t>カショ</t>
    </rPh>
    <rPh sb="5" eb="7">
      <t>ニュウリョク</t>
    </rPh>
    <rPh sb="8" eb="10">
      <t>シュウセイ</t>
    </rPh>
    <rPh sb="13" eb="15">
      <t>フヨウ</t>
    </rPh>
    <rPh sb="15" eb="17">
      <t>カショ</t>
    </rPh>
    <rPh sb="18" eb="20">
      <t>サクジョ</t>
    </rPh>
    <rPh sb="23" eb="25">
      <t>チュウキ</t>
    </rPh>
    <rPh sb="27" eb="29">
      <t>サクセイ</t>
    </rPh>
    <rPh sb="30" eb="32">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</si>
  <si>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</si>
  <si>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</si>
  <si>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</si>
  <si>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</si>
  <si>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</si>
  <si>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</si>
  <si>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</si>
  <si>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</si>
  <si>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</si>
  <si>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</si>
  <si>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</si>
  <si>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</si>
  <si>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</si>
  <si>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</si>
  <si>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</si>
  <si>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</si>
  <si>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</si>
  <si>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</si>
  <si>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</si>
  <si>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原則として取得原価</t>
    <phoneticPr fontId="4"/>
  </si>
  <si>
    <t>ただし、取得原価が不明なものは、再調達原価としています。</t>
    <phoneticPr fontId="4"/>
  </si>
  <si>
    <t>（２）</t>
    <phoneticPr fontId="4"/>
  </si>
  <si>
    <t>有価証券等の評価基準及び評価方法</t>
    <phoneticPr fontId="4"/>
  </si>
  <si>
    <t>満期保有目的有価証券</t>
    <phoneticPr fontId="4"/>
  </si>
  <si>
    <t>償却原価法（定額法）</t>
  </si>
  <si>
    <t>満期保有目的以外の有価証券</t>
    <phoneticPr fontId="4"/>
  </si>
  <si>
    <t>市場価格のあるもの</t>
    <phoneticPr fontId="4"/>
  </si>
  <si>
    <t>会計年度末における市場価格（売却原価は移動平均法により算定）</t>
    <phoneticPr fontId="4"/>
  </si>
  <si>
    <t>市場価格のないもの</t>
    <phoneticPr fontId="4"/>
  </si>
  <si>
    <t>取得原価（又は償却原価法（定額法））</t>
  </si>
  <si>
    <t>③</t>
    <phoneticPr fontId="4"/>
  </si>
  <si>
    <t>出資金</t>
    <phoneticPr fontId="4"/>
  </si>
  <si>
    <t>出資金額</t>
  </si>
  <si>
    <t>（３）</t>
    <phoneticPr fontId="4"/>
  </si>
  <si>
    <t>（４）</t>
    <phoneticPr fontId="4"/>
  </si>
  <si>
    <t>有形固定資産等の減価償却の方法</t>
  </si>
  <si>
    <t>有形固定資産（リース資産を除きます。）</t>
  </si>
  <si>
    <t>定額法</t>
    <rPh sb="0" eb="2">
      <t>テイガク</t>
    </rPh>
    <rPh sb="2" eb="3">
      <t>ホウ</t>
    </rPh>
    <phoneticPr fontId="4"/>
  </si>
  <si>
    <t>なお、主な耐用年数は以下のとおりです。</t>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</si>
  <si>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</si>
  <si>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</si>
  <si>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リース資産</t>
  </si>
  <si>
    <t>所有権移転ファイナンス・リース取引に係るリース資産</t>
    <phoneticPr fontId="4"/>
  </si>
  <si>
    <t>自己所有の固定資産に適用する減価償却方法と同一の方法</t>
  </si>
  <si>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</si>
  <si>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</si>
  <si>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</si>
  <si>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</si>
  <si>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①　徴収不能引当金</t>
    <rPh sb="2" eb="4">
      <t>チョウシュウ</t>
    </rPh>
    <rPh sb="4" eb="6">
      <t>フノウ</t>
    </rPh>
    <rPh sb="6" eb="8">
      <t>ヒキアテ</t>
    </rPh>
    <rPh sb="8" eb="9">
      <t>キン</t>
    </rPh>
    <phoneticPr fontId="4"/>
  </si>
  <si>
    <t>長期延滞債権については、過去５年間の平均不納欠損率により（又は個別に改修可能性を検討
し）、徴収不能見込額を計上しています。</t>
    <phoneticPr fontId="4"/>
  </si>
  <si>
    <t>長期貸付金については、過去５年間の平均不納欠損率により（又は個別に改修可能性を検討し）、 徴収不能見込額を計上しています。</t>
  </si>
  <si>
    <t>②　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</si>
  <si>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</si>
  <si>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③　損失補償引当金</t>
    <rPh sb="2" eb="4">
      <t>ソンシツ</t>
    </rPh>
    <rPh sb="4" eb="6">
      <t>ホショウ</t>
    </rPh>
    <rPh sb="6" eb="8">
      <t>ヒキアテ</t>
    </rPh>
    <rPh sb="8" eb="9">
      <t>キン</t>
    </rPh>
    <phoneticPr fontId="4"/>
  </si>
  <si>
    <t>履行すべき額が確定していない損失補償債務等のうち、地方公共団体の財政の健全化に関する法律に規定する将来負担比率の算定に含めた将来負担額を計上しています。</t>
    <phoneticPr fontId="4"/>
  </si>
  <si>
    <t>④　賞与引当金</t>
    <rPh sb="2" eb="4">
      <t>ショウヨ</t>
    </rPh>
    <rPh sb="4" eb="6">
      <t>ヒキアテ</t>
    </rPh>
    <rPh sb="6" eb="7">
      <t>キン</t>
    </rPh>
    <phoneticPr fontId="4"/>
  </si>
  <si>
    <t>翌年度６月支給予定の期末手当、勤勉手当等及びそれらに係る法定福利費相当額の見込額について、それぞれ本会計年度の期間に対応する部分を計上しています。</t>
    <phoneticPr fontId="4"/>
  </si>
  <si>
    <t>（６）</t>
    <phoneticPr fontId="4"/>
  </si>
  <si>
    <t>リース取引の処理方法</t>
  </si>
  <si>
    <t>ファイナンス・リース取引</t>
    <phoneticPr fontId="4"/>
  </si>
  <si>
    <t>通常の売買取引に係る方法に準じた会計処理を行っています。</t>
    <phoneticPr fontId="4"/>
  </si>
  <si>
    <t>ア以外のファイナンス・リース取引</t>
    <phoneticPr fontId="4"/>
  </si>
  <si>
    <t>通常の賃貸借取引に係る方法に準じた会計処理を行っています。</t>
    <phoneticPr fontId="4"/>
  </si>
  <si>
    <t>オペレーティング・リース取引</t>
    <phoneticPr fontId="4"/>
  </si>
  <si>
    <t>（７）</t>
    <phoneticPr fontId="4"/>
  </si>
  <si>
    <t>全体資金収支計算書における資金の範囲</t>
    <rPh sb="0" eb="2">
      <t>ゼンタイ</t>
    </rPh>
    <rPh sb="2" eb="4">
      <t>シキン</t>
    </rPh>
    <phoneticPr fontId="4"/>
  </si>
  <si>
    <t>なお、現金及び現金同等物には、出納整理期間における取引により発生する資金の受払いを含んでいます。</t>
  </si>
  <si>
    <t>消費税等の会計処理</t>
    <phoneticPr fontId="4"/>
  </si>
  <si>
    <t>消費税等の会計処理は、税込方式によっています。</t>
    <rPh sb="0" eb="3">
      <t>ショウヒゼイ</t>
    </rPh>
    <rPh sb="3" eb="4">
      <t>トウ</t>
    </rPh>
    <rPh sb="5" eb="7">
      <t>カイケイ</t>
    </rPh>
    <rPh sb="7" eb="9">
      <t>ショリ</t>
    </rPh>
    <rPh sb="11" eb="13">
      <t>ゼイコミ</t>
    </rPh>
    <rPh sb="13" eb="15">
      <t>ホウシキ</t>
    </rPh>
    <phoneticPr fontId="4"/>
  </si>
  <si>
    <t>２．</t>
    <phoneticPr fontId="4"/>
  </si>
  <si>
    <t>重要な会計方針の変更等</t>
    <phoneticPr fontId="4"/>
  </si>
  <si>
    <t>会計方針の変更</t>
    <phoneticPr fontId="4"/>
  </si>
  <si>
    <t>資金収支計算書における資金の範囲の変更</t>
    <phoneticPr fontId="4"/>
  </si>
  <si>
    <t>３．</t>
    <phoneticPr fontId="4"/>
  </si>
  <si>
    <t>重要な後発事象</t>
    <phoneticPr fontId="4"/>
  </si>
  <si>
    <t>主要な業務の改廃</t>
    <phoneticPr fontId="4"/>
  </si>
  <si>
    <t>組織・機構の大幅な変更</t>
    <phoneticPr fontId="4"/>
  </si>
  <si>
    <t>地方財政制度の大幅な改正</t>
    <phoneticPr fontId="4"/>
  </si>
  <si>
    <t>重大な災害等の発生</t>
    <phoneticPr fontId="4"/>
  </si>
  <si>
    <t>４．</t>
    <phoneticPr fontId="4"/>
  </si>
  <si>
    <t>偶発債務</t>
    <phoneticPr fontId="4"/>
  </si>
  <si>
    <t>保証債務及び損失補償債務負担の状況</t>
  </si>
  <si>
    <t>係争中の訴訟等</t>
    <phoneticPr fontId="4"/>
  </si>
  <si>
    <t>５．</t>
    <phoneticPr fontId="4"/>
  </si>
  <si>
    <t>追加情報</t>
    <phoneticPr fontId="4"/>
  </si>
  <si>
    <t>連結対象団体（会計）</t>
  </si>
  <si>
    <t>団体（会計）名</t>
  </si>
  <si>
    <t>区分</t>
  </si>
  <si>
    <t>連結の方法</t>
  </si>
  <si>
    <t>全部連結</t>
  </si>
  <si>
    <t>連結の方法は次のとおりです。</t>
    <phoneticPr fontId="4"/>
  </si>
  <si>
    <t>地方公営企業会計は、すべて全部連結の対象としています。</t>
    <phoneticPr fontId="4"/>
  </si>
  <si>
    <t>出納整理期間</t>
  </si>
  <si>
    <t>地方自治法第 235 条の 5 に基づき、出納整理期間を設けられている団体（会計）においては、出納整理期間における現金の受払い等を終了した後の計数をもって会計年度末の計数としています。</t>
    <phoneticPr fontId="4"/>
  </si>
  <si>
    <t>表示単位未満の取扱い</t>
  </si>
  <si>
    <t>千円未満を四捨五入して表示しているため、合計金額が一致しない場合があります。</t>
    <rPh sb="0" eb="1">
      <t>セン</t>
    </rPh>
    <phoneticPr fontId="4"/>
  </si>
  <si>
    <t>売却可能資産の範囲及び内訳は、次のとおりです。</t>
    <phoneticPr fontId="4"/>
  </si>
  <si>
    <t>該当する資産はありません。</t>
    <rPh sb="0" eb="2">
      <t>ガイトウ</t>
    </rPh>
    <rPh sb="4" eb="6">
      <t>シサン</t>
    </rPh>
    <phoneticPr fontId="4"/>
  </si>
  <si>
    <t/>
  </si>
  <si>
    <t>５年～５０年</t>
  </si>
  <si>
    <t>１０年～６０年</t>
  </si>
  <si>
    <t>４年～１０年</t>
  </si>
  <si>
    <t>未収金については、過去５ 年間の平均不納欠損率により、徴収不能見込額を計上しています。</t>
    <phoneticPr fontId="4"/>
  </si>
  <si>
    <t>所有権移転ファイナンス・リース取引（リース期間が 1 年以内のリース取引及びリース料総額が３００万円以下のファイナンス・リース取引を除きます。）</t>
    <phoneticPr fontId="4"/>
  </si>
  <si>
    <t>現金（手許現金及び要求払預金）及び現金同等物（容易に換金可能であり、かつ、価値変動が僅少なもので、６か月以内に満期日が到来する流動性の高い投資をいいます。ただし、一般会計等においては、利尻富士町資金管理方針において、歳計現金等の保管方法として規定した預金等としています。）</t>
    <phoneticPr fontId="4"/>
  </si>
  <si>
    <t>重要な会計方針の変更はありません。</t>
    <phoneticPr fontId="4"/>
  </si>
  <si>
    <t>重要な資金の範囲の変更はありません。</t>
    <rPh sb="0" eb="2">
      <t>ジュウヨウ</t>
    </rPh>
    <rPh sb="3" eb="5">
      <t>シキン</t>
    </rPh>
    <rPh sb="6" eb="8">
      <t>ハンイ</t>
    </rPh>
    <rPh sb="9" eb="11">
      <t>ヘンコウ</t>
    </rPh>
    <phoneticPr fontId="14"/>
  </si>
  <si>
    <t>主要な業務の改廃はありません。</t>
    <rPh sb="0" eb="2">
      <t>シュヨウ</t>
    </rPh>
    <rPh sb="3" eb="5">
      <t>ギョウム</t>
    </rPh>
    <rPh sb="6" eb="8">
      <t>カイハイ</t>
    </rPh>
    <phoneticPr fontId="14"/>
  </si>
  <si>
    <t>組織・機構の大幅な変更はありません。</t>
    <rPh sb="0" eb="2">
      <t>ソシキ</t>
    </rPh>
    <rPh sb="3" eb="5">
      <t>キコウ</t>
    </rPh>
    <rPh sb="6" eb="8">
      <t>オオハバ</t>
    </rPh>
    <rPh sb="9" eb="11">
      <t>ヘンコウ</t>
    </rPh>
    <phoneticPr fontId="14"/>
  </si>
  <si>
    <t>地方財政制度の大幅な改正はありません。</t>
    <rPh sb="0" eb="2">
      <t>チホウ</t>
    </rPh>
    <rPh sb="2" eb="4">
      <t>ザイセイ</t>
    </rPh>
    <rPh sb="4" eb="6">
      <t>セイド</t>
    </rPh>
    <rPh sb="7" eb="9">
      <t>オオハバ</t>
    </rPh>
    <rPh sb="10" eb="12">
      <t>カイセイ</t>
    </rPh>
    <phoneticPr fontId="40"/>
  </si>
  <si>
    <t>重大な災害等の発生による臨時損失としての費用等の発生はありません。</t>
    <rPh sb="0" eb="2">
      <t>ジュウダイ</t>
    </rPh>
    <rPh sb="3" eb="6">
      <t>サイガイナド</t>
    </rPh>
    <rPh sb="7" eb="9">
      <t>ハッセイ</t>
    </rPh>
    <rPh sb="12" eb="14">
      <t>リンジ</t>
    </rPh>
    <rPh sb="14" eb="16">
      <t>ソンシツ</t>
    </rPh>
    <rPh sb="20" eb="22">
      <t>ヒヨウ</t>
    </rPh>
    <rPh sb="22" eb="23">
      <t>トウ</t>
    </rPh>
    <rPh sb="24" eb="26">
      <t>ハッセイ</t>
    </rPh>
    <phoneticPr fontId="14"/>
  </si>
  <si>
    <t>保証債務及び損失補償債務負担はありません。</t>
    <rPh sb="0" eb="2">
      <t>ホショウ</t>
    </rPh>
    <rPh sb="2" eb="4">
      <t>サイム</t>
    </rPh>
    <rPh sb="4" eb="5">
      <t>オヨ</t>
    </rPh>
    <rPh sb="6" eb="8">
      <t>ソンシツ</t>
    </rPh>
    <rPh sb="8" eb="10">
      <t>ホショウ</t>
    </rPh>
    <rPh sb="10" eb="12">
      <t>サイム</t>
    </rPh>
    <rPh sb="12" eb="14">
      <t>フタン</t>
    </rPh>
    <phoneticPr fontId="14"/>
  </si>
  <si>
    <t>係争中の訴訟等はありません。</t>
    <rPh sb="0" eb="3">
      <t>ケイソウチュウ</t>
    </rPh>
    <rPh sb="4" eb="7">
      <t>ソショウナド</t>
    </rPh>
    <phoneticPr fontId="14"/>
  </si>
  <si>
    <t>簡易水道特別会計</t>
    <phoneticPr fontId="4"/>
  </si>
  <si>
    <t>地方公営事業会計(法非的)</t>
    <rPh sb="4" eb="6">
      <t>ジギョウ</t>
    </rPh>
    <rPh sb="10" eb="11">
      <t>ヒ</t>
    </rPh>
    <phoneticPr fontId="14"/>
  </si>
  <si>
    <t>国民健康保険事業特別会計</t>
    <phoneticPr fontId="4"/>
  </si>
  <si>
    <t>国民健康保険施設特別会計</t>
    <phoneticPr fontId="4"/>
  </si>
  <si>
    <t>港湾整備特別会計</t>
    <phoneticPr fontId="4"/>
  </si>
  <si>
    <t>下水道事業特別会計</t>
    <phoneticPr fontId="4"/>
  </si>
  <si>
    <t>介護保険事業特別会計</t>
    <phoneticPr fontId="4"/>
  </si>
  <si>
    <t>介護サービス特別会計</t>
    <phoneticPr fontId="4"/>
  </si>
  <si>
    <t>温泉事業特別会計</t>
    <phoneticPr fontId="4"/>
  </si>
  <si>
    <t>後期高齢者医療特別会計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</si>
</sst>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41">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9.5"/>
      <name val="ＭＳ Ｐゴシック"/>
      <family val="3"/>
      <charset val="128"/>
    </font>
    <font>
      <sz val="9"/>
      <name val="ＭＳ Ｐゴシック"/>
      <family val="3"/>
      <charset val="128"/>
    </font>
    <font>
      <strike/>
      <sz val="11"/>
      <name val="ＭＳ Ｐゴシック"/>
      <family val="3"/>
      <charset val="128"/>
    </font>
    <font>
      <b/>
      <sz val="11"/>
      <name val="IPAゴシック"/>
      <family val="3"/>
      <charset val="128"/>
    </font>
    <font>
      <b/>
      <sz val="16"/>
      <name val="IPAゴシック"/>
      <family val="3"/>
      <charset val="128"/>
    </font>
    <font>
      <sz val="11"/>
      <name val="IPAゴシック"/>
      <family val="3"/>
      <charset val="128"/>
    </font>
    <font>
      <sz val="10"/>
      <name val="IPAゴシック"/>
      <family val="3"/>
      <charset val="128"/>
    </font>
    <font>
      <sz val="11"/>
      <color indexed="8"/>
      <name val="IPAゴシック"/>
      <family val="3"/>
      <charset val="128"/>
    </font>
    <font>
      <strike/>
      <sz val="11"/>
      <name val="IPAゴシック"/>
      <family val="3"/>
      <charset val="128"/>
    </font>
    <font>
      <sz val="10.5"/>
      <name val="IPAゴシック"/>
      <family val="3"/>
      <charset val="128"/>
    </font>
    <font>
      <b/>
      <sz val="9"/>
      <name val="IPAゴシック"/>
      <family val="3"/>
      <charset val="128"/>
    </font>
    <font>
      <sz val="14"/>
      <name val="IPAゴシック"/>
      <family val="3"/>
      <charset val="128"/>
    </font>
    <font>
      <b/>
      <sz val="12"/>
      <name val="IPAゴシック"/>
      <family val="3"/>
      <charset val="128"/>
    </font>
    <font>
      <sz val="8.5"/>
      <name val="IPAゴシック"/>
      <family val="3"/>
      <charset val="128"/>
    </font>
    <font>
      <sz val="8"/>
      <name val="IPAゴシック"/>
      <family val="3"/>
      <charset val="128"/>
    </font>
    <font>
      <b/>
      <sz val="11"/>
      <color indexed="10"/>
      <name val="IPAゴシック"/>
      <family val="3"/>
      <charset val="128"/>
    </font>
    <font>
      <b/>
      <u/>
      <sz val="11"/>
      <name val="IPAゴシック"/>
      <family val="3"/>
      <charset val="128"/>
    </font>
    <font>
      <b/>
      <u/>
      <sz val="14"/>
      <name val="IPAゴシック"/>
      <family val="3"/>
      <charset val="128"/>
    </font>
    <font>
      <sz val="11"/>
      <color theme="1"/>
      <name val="ＭＳ Ｐゴシック"/>
      <family val="3"/>
      <charset val="128"/>
    </font>
    <font>
      <strike/>
      <sz val="11"/>
      <color rgb="FFFF0000"/>
      <name val="ＭＳ Ｐゴシック"/>
      <family val="3"/>
      <charset val="128"/>
    </font>
    <font>
      <sz val="11"/>
      <color theme="1"/>
      <name val="IPAゴシック"/>
      <family val="3"/>
      <charset val="128"/>
    </font>
    <font>
      <strike/>
      <sz val="11"/>
      <color rgb="FFFF0000"/>
      <name val="IPAゴシック"/>
      <family val="3"/>
      <charset val="128"/>
    </font>
    <font>
      <b/>
      <sz val="11"/>
      <color rgb="FFFF0000"/>
      <name val="IPAゴシック"/>
      <family val="3"/>
      <charset val="128"/>
    </font>
    <font>
      <b/>
      <u/>
      <sz val="12"/>
      <color theme="1"/>
      <name val="IPAゴシック"/>
      <family val="3"/>
      <charset val="128"/>
    </font>
    <font>
      <sz val="11"/>
      <color rgb="FF00B0F0"/>
      <name val="IPAゴシック"/>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4">
    <border>
      <left/>
      <right/>
      <top/>
      <bottom/>
      <diagonal/>
    </border>
    <border>
      <left style="hair">
        <color indexed="64"/>
      </left>
      <right style="hair">
        <color indexed="64"/>
      </right>
      <top style="thin">
        <color indexed="64"/>
      </top>
      <bottom style="hair">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Up="1">
      <left/>
      <right style="medium">
        <color indexed="64"/>
      </right>
      <top/>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diagonalUp="1">
      <left/>
      <right style="thin">
        <color indexed="64"/>
      </right>
      <top/>
      <bottom/>
      <diagonal style="thin">
        <color indexed="64"/>
      </diagonal>
    </border>
    <border diagonalUp="1">
      <left/>
      <right style="medium">
        <color indexed="64"/>
      </right>
      <top/>
      <bottom style="thin">
        <color indexed="64"/>
      </bottom>
      <diagonal style="thin">
        <color indexed="64"/>
      </diagonal>
    </border>
    <border diagonalUp="1">
      <left/>
      <right/>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7" fillId="0" borderId="1">
      <alignment horizontal="center"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28">
    <xf numFmtId="0" fontId="0" fillId="0" borderId="0" xfId="0">
      <alignment vertical="center"/>
    </xf>
    <xf numFmtId="38" fontId="0" fillId="0" borderId="0" xfId="1" applyFont="1" applyFill="1" applyBorder="1" applyAlignment="1">
      <alignment vertical="center"/>
    </xf>
    <xf numFmtId="38" fontId="34" fillId="0" borderId="0" xfId="1" applyFont="1" applyFill="1" applyBorder="1" applyAlignment="1">
      <alignment vertical="center"/>
    </xf>
    <xf numFmtId="0" fontId="8" fillId="0" borderId="0" xfId="0" applyFont="1">
      <alignment vertical="center"/>
    </xf>
    <xf numFmtId="38" fontId="8" fillId="0" borderId="0" xfId="1" applyFont="1" applyFill="1" applyBorder="1" applyAlignment="1">
      <alignment vertical="center"/>
    </xf>
    <xf numFmtId="0" fontId="3" fillId="0" borderId="0" xfId="0" applyFont="1">
      <alignment vertical="center"/>
    </xf>
    <xf numFmtId="0" fontId="5" fillId="0" borderId="0" xfId="0" applyFont="1" applyAlignment="1"/>
    <xf numFmtId="0" fontId="0" fillId="0" borderId="0" xfId="0" applyAlignment="1">
      <alignment horizontal="right" vertical="center"/>
    </xf>
    <xf numFmtId="0" fontId="3" fillId="0" borderId="0" xfId="0" applyFont="1" applyAlignment="1">
      <alignment horizontal="center" vertical="center"/>
    </xf>
    <xf numFmtId="0" fontId="0" fillId="0" borderId="2" xfId="0" applyBorder="1">
      <alignment vertical="center"/>
    </xf>
    <xf numFmtId="0" fontId="34" fillId="0" borderId="0" xfId="0" applyFont="1">
      <alignment vertical="center"/>
    </xf>
    <xf numFmtId="0" fontId="0" fillId="0" borderId="3" xfId="0" applyBorder="1">
      <alignment vertical="center"/>
    </xf>
    <xf numFmtId="0" fontId="0" fillId="0" borderId="0" xfId="0" applyAlignment="1"/>
    <xf numFmtId="0" fontId="11" fillId="0" borderId="0" xfId="0" applyFont="1" applyAlignment="1"/>
    <xf numFmtId="0" fontId="0" fillId="0" borderId="0" xfId="0" applyAlignment="1">
      <alignment horizontal="right"/>
    </xf>
    <xf numFmtId="0" fontId="11" fillId="0" borderId="0" xfId="0" applyFont="1" applyAlignment="1">
      <alignment horizontal="center"/>
    </xf>
    <xf numFmtId="0" fontId="8" fillId="0" borderId="0" xfId="0" applyFont="1" applyAlignment="1">
      <alignment horizontal="right"/>
    </xf>
    <xf numFmtId="0" fontId="15" fillId="0" borderId="0" xfId="0" applyFont="1" applyAlignment="1">
      <alignment horizontal="right"/>
    </xf>
    <xf numFmtId="0" fontId="16" fillId="0" borderId="0" xfId="0" applyFont="1" applyAlignment="1">
      <alignment vertical="top"/>
    </xf>
    <xf numFmtId="0" fontId="0" fillId="0" borderId="0" xfId="0" applyAlignment="1">
      <alignment horizontal="left" vertical="center" shrinkToFit="1"/>
    </xf>
    <xf numFmtId="38" fontId="35" fillId="0" borderId="0" xfId="1" applyFont="1" applyFill="1" applyBorder="1" applyAlignment="1">
      <alignment vertical="center"/>
    </xf>
    <xf numFmtId="0" fontId="35" fillId="0" borderId="0" xfId="0" applyFont="1">
      <alignment vertical="center"/>
    </xf>
    <xf numFmtId="38" fontId="18" fillId="0" borderId="0" xfId="1" applyFont="1" applyFill="1" applyBorder="1" applyAlignment="1">
      <alignment vertical="center"/>
    </xf>
    <xf numFmtId="0" fontId="18" fillId="0" borderId="0" xfId="0" applyFont="1">
      <alignment vertical="center"/>
    </xf>
    <xf numFmtId="0" fontId="0" fillId="0" borderId="0" xfId="4" applyFont="1">
      <alignment vertical="center"/>
    </xf>
    <xf numFmtId="38" fontId="0" fillId="0" borderId="2" xfId="1" applyFont="1" applyFill="1" applyBorder="1" applyAlignment="1">
      <alignment vertical="center"/>
    </xf>
    <xf numFmtId="38" fontId="0" fillId="0" borderId="0" xfId="1" applyFont="1" applyFill="1" applyBorder="1" applyAlignment="1">
      <alignment horizontal="center" vertical="center"/>
    </xf>
    <xf numFmtId="0" fontId="0" fillId="0" borderId="4" xfId="0" applyBorder="1" applyAlignment="1">
      <alignment horizontal="right" vertical="center"/>
    </xf>
    <xf numFmtId="0" fontId="3" fillId="0" borderId="2" xfId="0" applyFont="1" applyBorder="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3" fillId="0" borderId="5" xfId="0" applyFont="1" applyBorder="1">
      <alignment vertical="center"/>
    </xf>
    <xf numFmtId="0" fontId="3" fillId="0" borderId="6" xfId="0" applyFont="1" applyBorder="1">
      <alignment vertical="center"/>
    </xf>
    <xf numFmtId="176" fontId="0" fillId="0" borderId="7" xfId="0" applyNumberFormat="1" applyBorder="1" applyAlignment="1">
      <alignment horizontal="right" vertical="center"/>
    </xf>
    <xf numFmtId="176" fontId="0" fillId="0" borderId="4" xfId="0" applyNumberFormat="1" applyBorder="1" applyAlignment="1">
      <alignment horizontal="right" vertical="center"/>
    </xf>
    <xf numFmtId="38" fontId="2" fillId="4" borderId="0" xfId="1" applyFont="1" applyFill="1" applyBorder="1" applyAlignment="1">
      <alignment vertical="center"/>
    </xf>
    <xf numFmtId="0" fontId="0" fillId="4" borderId="0" xfId="0" applyFill="1">
      <alignment vertical="center"/>
    </xf>
    <xf numFmtId="0" fontId="7" fillId="0" borderId="0" xfId="0" applyFont="1" applyAlignment="1">
      <alignment horizontal="center" vertical="center"/>
    </xf>
    <xf numFmtId="177" fontId="0" fillId="0" borderId="7" xfId="0" applyNumberFormat="1" applyBorder="1" applyAlignment="1">
      <alignment horizontal="right" vertical="center"/>
    </xf>
    <xf numFmtId="177" fontId="0" fillId="0" borderId="4" xfId="0" applyNumberFormat="1" applyBorder="1" applyAlignment="1">
      <alignment horizontal="right" vertical="center"/>
    </xf>
    <xf numFmtId="177" fontId="0" fillId="0" borderId="8" xfId="0" applyNumberFormat="1" applyBorder="1" applyAlignment="1">
      <alignment horizontal="center" vertical="center"/>
    </xf>
    <xf numFmtId="177" fontId="0" fillId="0" borderId="9" xfId="0" applyNumberFormat="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0" fontId="0" fillId="0" borderId="12" xfId="0" applyBorder="1" applyAlignment="1">
      <alignment horizontal="center" vertical="center"/>
    </xf>
    <xf numFmtId="177" fontId="0" fillId="0" borderId="13" xfId="0" applyNumberFormat="1" applyBorder="1" applyAlignment="1">
      <alignment horizontal="right" vertical="center"/>
    </xf>
    <xf numFmtId="0" fontId="0" fillId="0" borderId="13" xfId="0" applyBorder="1" applyAlignment="1">
      <alignment horizontal="center" vertical="center"/>
    </xf>
    <xf numFmtId="177" fontId="0" fillId="0" borderId="14" xfId="0" applyNumberFormat="1" applyBorder="1" applyAlignment="1">
      <alignment horizontal="right" vertical="center"/>
    </xf>
    <xf numFmtId="0" fontId="5" fillId="0" borderId="0" xfId="0" applyFont="1" applyAlignment="1">
      <alignment horizontal="right" vertical="center"/>
    </xf>
    <xf numFmtId="0" fontId="6" fillId="0" borderId="0" xfId="0" applyFont="1" applyAlignment="1">
      <alignment horizontal="center"/>
    </xf>
    <xf numFmtId="0" fontId="0" fillId="0" borderId="12" xfId="0" applyBorder="1">
      <alignment vertical="center"/>
    </xf>
    <xf numFmtId="177" fontId="0" fillId="4" borderId="4" xfId="0" applyNumberFormat="1" applyFill="1" applyBorder="1" applyAlignment="1">
      <alignment horizontal="right" vertical="center"/>
    </xf>
    <xf numFmtId="177" fontId="3" fillId="0" borderId="1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9" fillId="0" borderId="0" xfId="0" applyFont="1" applyAlignment="1">
      <alignment horizontal="right" vertical="center"/>
    </xf>
    <xf numFmtId="0" fontId="10" fillId="0" borderId="0" xfId="0" applyFont="1" applyAlignment="1">
      <alignment horizontal="center" vertical="center"/>
    </xf>
    <xf numFmtId="0" fontId="0" fillId="0" borderId="0" xfId="0" applyAlignment="1">
      <alignment horizontal="center"/>
    </xf>
    <xf numFmtId="0" fontId="3" fillId="0" borderId="13" xfId="0" applyFont="1" applyBorder="1" applyAlignment="1">
      <alignment horizontal="center"/>
    </xf>
    <xf numFmtId="0" fontId="12" fillId="0" borderId="0" xfId="0" applyFont="1" applyAlignment="1">
      <alignment horizontal="right" vertical="center"/>
    </xf>
    <xf numFmtId="0" fontId="13" fillId="0" borderId="0" xfId="0" applyFont="1" applyAlignment="1">
      <alignment horizontal="center"/>
    </xf>
    <xf numFmtId="0" fontId="14" fillId="0" borderId="0" xfId="0" applyFont="1" applyAlignment="1">
      <alignment horizontal="center"/>
    </xf>
    <xf numFmtId="177" fontId="3" fillId="0" borderId="8" xfId="0" applyNumberFormat="1" applyFont="1" applyBorder="1" applyAlignment="1">
      <alignment horizontal="right" vertical="center"/>
    </xf>
    <xf numFmtId="0" fontId="19" fillId="0" borderId="0" xfId="0" applyFont="1" applyAlignment="1">
      <alignment horizontal="right"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1" fillId="0" borderId="0" xfId="0" applyFont="1" applyAlignment="1">
      <alignment horizontal="right" vertical="center"/>
    </xf>
    <xf numFmtId="0" fontId="21" fillId="0" borderId="12" xfId="0" applyFont="1" applyBorder="1">
      <alignment vertical="center"/>
    </xf>
    <xf numFmtId="0" fontId="21" fillId="0" borderId="2" xfId="0" applyFont="1" applyBorder="1">
      <alignment vertical="center"/>
    </xf>
    <xf numFmtId="38" fontId="21" fillId="0" borderId="0" xfId="1" applyFont="1" applyFill="1" applyBorder="1" applyAlignment="1">
      <alignment vertical="center"/>
    </xf>
    <xf numFmtId="0" fontId="21" fillId="0" borderId="0" xfId="4" applyFont="1">
      <alignment vertical="center"/>
    </xf>
    <xf numFmtId="0" fontId="21" fillId="0" borderId="7" xfId="0" applyFont="1" applyBorder="1" applyAlignment="1">
      <alignment horizontal="right" vertical="center"/>
    </xf>
    <xf numFmtId="38" fontId="21" fillId="0" borderId="2" xfId="1" applyFont="1" applyFill="1" applyBorder="1" applyAlignment="1">
      <alignment vertical="center"/>
    </xf>
    <xf numFmtId="177" fontId="21" fillId="0" borderId="7" xfId="0" applyNumberFormat="1" applyFont="1" applyBorder="1" applyAlignment="1">
      <alignment horizontal="right" vertical="center"/>
    </xf>
    <xf numFmtId="38" fontId="36" fillId="0" borderId="0" xfId="1" applyFont="1" applyFill="1" applyBorder="1" applyAlignment="1">
      <alignment vertical="center"/>
    </xf>
    <xf numFmtId="0" fontId="36" fillId="0" borderId="0" xfId="0" applyFont="1">
      <alignment vertical="center"/>
    </xf>
    <xf numFmtId="38" fontId="37" fillId="0" borderId="0" xfId="1" applyFont="1" applyFill="1" applyBorder="1" applyAlignment="1">
      <alignment vertical="center"/>
    </xf>
    <xf numFmtId="0" fontId="37" fillId="0" borderId="0" xfId="0" applyFont="1">
      <alignment vertical="center"/>
    </xf>
    <xf numFmtId="38" fontId="21" fillId="0" borderId="15" xfId="1" applyFont="1" applyFill="1" applyBorder="1" applyAlignment="1">
      <alignment horizontal="center" vertical="center"/>
    </xf>
    <xf numFmtId="177" fontId="21" fillId="0" borderId="9" xfId="0" applyNumberFormat="1" applyFont="1" applyBorder="1" applyAlignment="1">
      <alignment horizontal="right" vertical="center"/>
    </xf>
    <xf numFmtId="38" fontId="21" fillId="0" borderId="0" xfId="1" applyFont="1" applyFill="1" applyBorder="1" applyAlignment="1">
      <alignment horizontal="center" vertical="center"/>
    </xf>
    <xf numFmtId="177" fontId="21" fillId="0" borderId="14" xfId="0" applyNumberFormat="1" applyFont="1" applyBorder="1" applyAlignment="1">
      <alignment horizontal="right" vertical="center"/>
    </xf>
    <xf numFmtId="0" fontId="21" fillId="0" borderId="3" xfId="0" applyFont="1" applyBorder="1">
      <alignment vertical="center"/>
    </xf>
    <xf numFmtId="0" fontId="21" fillId="0" borderId="4" xfId="0" applyFont="1" applyBorder="1" applyAlignment="1">
      <alignment horizontal="right" vertical="center"/>
    </xf>
    <xf numFmtId="38" fontId="24" fillId="0" borderId="0" xfId="1" applyFont="1" applyFill="1" applyBorder="1" applyAlignment="1">
      <alignment vertical="center"/>
    </xf>
    <xf numFmtId="0" fontId="24" fillId="0" borderId="0" xfId="0" applyFont="1">
      <alignment vertical="center"/>
    </xf>
    <xf numFmtId="38" fontId="21" fillId="4" borderId="0" xfId="1" applyFont="1" applyFill="1" applyBorder="1" applyAlignment="1">
      <alignment vertical="center"/>
    </xf>
    <xf numFmtId="0" fontId="21" fillId="4" borderId="0" xfId="0" applyFont="1" applyFill="1">
      <alignment vertical="center"/>
    </xf>
    <xf numFmtId="177" fontId="21" fillId="0" borderId="16" xfId="0" applyNumberFormat="1" applyFont="1" applyBorder="1" applyAlignment="1">
      <alignment horizontal="right" vertical="center"/>
    </xf>
    <xf numFmtId="177" fontId="21" fillId="0" borderId="0" xfId="0" applyNumberFormat="1" applyFont="1" applyAlignment="1">
      <alignment horizontal="right" vertical="center"/>
    </xf>
    <xf numFmtId="177" fontId="0" fillId="0" borderId="0" xfId="0" applyNumberFormat="1" applyAlignment="1">
      <alignment horizontal="right" vertical="center"/>
    </xf>
    <xf numFmtId="177" fontId="0" fillId="0" borderId="12" xfId="0" applyNumberFormat="1" applyBorder="1" applyAlignment="1">
      <alignment horizontal="right" vertical="center"/>
    </xf>
    <xf numFmtId="176" fontId="0" fillId="0" borderId="0" xfId="0" applyNumberFormat="1" applyAlignment="1">
      <alignment horizontal="right" vertical="center"/>
    </xf>
    <xf numFmtId="0" fontId="21" fillId="0" borderId="17" xfId="0" applyFont="1" applyBorder="1" applyAlignment="1">
      <alignment horizontal="center" vertical="center"/>
    </xf>
    <xf numFmtId="177" fontId="21" fillId="0" borderId="4" xfId="0" applyNumberFormat="1" applyFont="1" applyBorder="1" applyAlignment="1">
      <alignment horizontal="right" vertical="center"/>
    </xf>
    <xf numFmtId="176" fontId="21" fillId="0" borderId="4" xfId="0" applyNumberFormat="1" applyFont="1" applyBorder="1" applyAlignment="1">
      <alignment horizontal="right" vertical="center"/>
    </xf>
    <xf numFmtId="177" fontId="21" fillId="0" borderId="18" xfId="0" applyNumberFormat="1" applyFont="1" applyBorder="1" applyAlignment="1">
      <alignment horizontal="right" vertical="center"/>
    </xf>
    <xf numFmtId="177" fontId="21" fillId="0" borderId="13" xfId="0" applyNumberFormat="1" applyFont="1" applyBorder="1" applyAlignment="1">
      <alignment horizontal="right" vertical="center"/>
    </xf>
    <xf numFmtId="177" fontId="21" fillId="0" borderId="19" xfId="0" applyNumberFormat="1" applyFont="1" applyBorder="1" applyAlignment="1">
      <alignment horizontal="right" vertical="center"/>
    </xf>
    <xf numFmtId="177" fontId="21" fillId="0" borderId="10" xfId="0" applyNumberFormat="1" applyFont="1" applyBorder="1" applyAlignment="1">
      <alignment horizontal="right" vertical="center"/>
    </xf>
    <xf numFmtId="177" fontId="21" fillId="0" borderId="8" xfId="0" applyNumberFormat="1" applyFont="1" applyBorder="1" applyAlignment="1">
      <alignment horizontal="right" vertical="center"/>
    </xf>
    <xf numFmtId="0" fontId="21" fillId="0" borderId="20" xfId="0" applyFont="1" applyBorder="1">
      <alignment vertical="center"/>
    </xf>
    <xf numFmtId="0" fontId="3" fillId="0" borderId="21" xfId="0" applyFont="1" applyBorder="1">
      <alignment vertical="center"/>
    </xf>
    <xf numFmtId="177" fontId="0" fillId="0" borderId="15" xfId="0" applyNumberFormat="1" applyBorder="1" applyAlignment="1">
      <alignment horizontal="right" vertical="center"/>
    </xf>
    <xf numFmtId="177" fontId="0" fillId="0" borderId="19" xfId="0" applyNumberFormat="1" applyBorder="1" applyAlignment="1">
      <alignment horizontal="right" vertical="center"/>
    </xf>
    <xf numFmtId="0" fontId="3" fillId="0" borderId="20" xfId="0" applyFont="1" applyBorder="1">
      <alignment vertical="center"/>
    </xf>
    <xf numFmtId="0" fontId="3" fillId="0" borderId="2" xfId="0" applyFont="1" applyBorder="1" applyAlignment="1">
      <alignment horizontal="center" vertical="center"/>
    </xf>
    <xf numFmtId="0" fontId="16" fillId="0" borderId="0" xfId="0" applyFont="1" applyAlignment="1">
      <alignment vertical="top" wrapText="1"/>
    </xf>
    <xf numFmtId="0" fontId="25" fillId="0" borderId="0" xfId="0" applyFont="1">
      <alignment vertical="center"/>
    </xf>
    <xf numFmtId="0" fontId="26" fillId="0" borderId="0" xfId="0" applyFont="1" applyAlignment="1">
      <alignment horizontal="right" vertical="center"/>
    </xf>
    <xf numFmtId="0" fontId="27" fillId="0" borderId="0" xfId="0" applyFont="1" applyAlignment="1"/>
    <xf numFmtId="0" fontId="28" fillId="0" borderId="0" xfId="0" applyFont="1" applyAlignment="1">
      <alignment horizontal="center"/>
    </xf>
    <xf numFmtId="0" fontId="27" fillId="0" borderId="0" xfId="0" applyFont="1" applyAlignment="1">
      <alignment horizontal="center"/>
    </xf>
    <xf numFmtId="0" fontId="21" fillId="0" borderId="0" xfId="0" applyFont="1" applyAlignment="1"/>
    <xf numFmtId="0" fontId="29" fillId="0" borderId="0" xfId="0" applyFont="1" applyAlignment="1">
      <alignment horizontal="center"/>
    </xf>
    <xf numFmtId="0" fontId="21" fillId="0" borderId="0" xfId="0" applyFont="1" applyAlignment="1">
      <alignment horizontal="right"/>
    </xf>
    <xf numFmtId="0" fontId="30" fillId="0" borderId="0" xfId="0" applyFont="1" applyAlignment="1">
      <alignment horizontal="right"/>
    </xf>
    <xf numFmtId="0" fontId="21" fillId="0" borderId="0" xfId="0" applyFont="1" applyAlignment="1">
      <alignment horizontal="left"/>
    </xf>
    <xf numFmtId="0" fontId="0" fillId="0" borderId="20" xfId="0" applyBorder="1">
      <alignment vertical="center"/>
    </xf>
    <xf numFmtId="177" fontId="21" fillId="0" borderId="22" xfId="0" applyNumberFormat="1" applyFont="1" applyBorder="1" applyAlignment="1">
      <alignment horizontal="right" vertical="center"/>
    </xf>
    <xf numFmtId="0" fontId="0" fillId="0" borderId="5" xfId="0" applyBorder="1">
      <alignment vertical="center"/>
    </xf>
    <xf numFmtId="38" fontId="21" fillId="0" borderId="23" xfId="1" applyFont="1" applyFill="1" applyBorder="1" applyAlignment="1">
      <alignment vertical="center"/>
    </xf>
    <xf numFmtId="0" fontId="21" fillId="0" borderId="23" xfId="0" applyFont="1" applyBorder="1">
      <alignment vertical="center"/>
    </xf>
    <xf numFmtId="38" fontId="36" fillId="0" borderId="12" xfId="1" applyFont="1" applyFill="1" applyBorder="1" applyAlignment="1">
      <alignment vertical="center"/>
    </xf>
    <xf numFmtId="38" fontId="21" fillId="0" borderId="12" xfId="1" applyFont="1" applyFill="1" applyBorder="1" applyAlignment="1">
      <alignment vertical="center"/>
    </xf>
    <xf numFmtId="38" fontId="0" fillId="0" borderId="23" xfId="1" applyFont="1" applyFill="1" applyBorder="1" applyAlignment="1">
      <alignment vertical="center"/>
    </xf>
    <xf numFmtId="0" fontId="0" fillId="0" borderId="23" xfId="0" applyBorder="1">
      <alignment vertical="center"/>
    </xf>
    <xf numFmtId="38" fontId="34" fillId="0" borderId="12" xfId="1" applyFont="1" applyFill="1" applyBorder="1" applyAlignment="1">
      <alignment vertical="center"/>
    </xf>
    <xf numFmtId="38" fontId="0" fillId="0" borderId="12" xfId="1" applyFont="1" applyFill="1" applyBorder="1" applyAlignment="1">
      <alignment vertical="center"/>
    </xf>
    <xf numFmtId="0" fontId="21" fillId="0" borderId="24" xfId="0" applyFont="1" applyBorder="1">
      <alignment vertical="center"/>
    </xf>
    <xf numFmtId="0" fontId="21" fillId="0" borderId="17" xfId="0" applyFont="1" applyBorder="1">
      <alignment vertical="center"/>
    </xf>
    <xf numFmtId="0" fontId="21" fillId="0" borderId="2" xfId="0" applyFont="1" applyBorder="1" applyAlignment="1">
      <alignment horizontal="center" vertical="center"/>
    </xf>
    <xf numFmtId="38" fontId="36" fillId="0" borderId="25" xfId="1" applyFont="1" applyFill="1" applyBorder="1" applyAlignment="1">
      <alignment vertical="center"/>
    </xf>
    <xf numFmtId="38" fontId="21" fillId="0" borderId="25" xfId="1" applyFont="1" applyFill="1" applyBorder="1" applyAlignment="1">
      <alignment vertical="center"/>
    </xf>
    <xf numFmtId="0" fontId="21" fillId="0" borderId="25" xfId="0" applyFont="1" applyBorder="1">
      <alignment vertical="center"/>
    </xf>
    <xf numFmtId="177" fontId="21" fillId="0" borderId="26" xfId="0" applyNumberFormat="1" applyFont="1" applyBorder="1" applyAlignment="1">
      <alignment horizontal="right" vertical="center"/>
    </xf>
    <xf numFmtId="177" fontId="21" fillId="0" borderId="27" xfId="0" applyNumberFormat="1" applyFont="1" applyBorder="1" applyAlignment="1">
      <alignment horizontal="right" vertical="center"/>
    </xf>
    <xf numFmtId="177" fontId="21" fillId="0" borderId="28" xfId="0" applyNumberFormat="1" applyFont="1" applyBorder="1" applyAlignment="1">
      <alignment horizontal="right" vertical="center"/>
    </xf>
    <xf numFmtId="0" fontId="21" fillId="0" borderId="29" xfId="0" applyFont="1" applyBorder="1" applyAlignment="1">
      <alignment horizontal="center" vertical="center"/>
    </xf>
    <xf numFmtId="177" fontId="21" fillId="0" borderId="3" xfId="0" applyNumberFormat="1" applyFont="1" applyBorder="1" applyAlignment="1">
      <alignment horizontal="right" vertical="center"/>
    </xf>
    <xf numFmtId="0" fontId="21" fillId="0" borderId="0" xfId="5" applyFont="1" applyAlignment="1">
      <alignment horizontal="left" vertical="center"/>
    </xf>
    <xf numFmtId="0" fontId="21" fillId="0" borderId="25" xfId="5" applyFont="1" applyBorder="1">
      <alignment vertical="center"/>
    </xf>
    <xf numFmtId="0" fontId="21" fillId="0" borderId="29" xfId="0" applyFont="1" applyBorder="1">
      <alignment vertical="center"/>
    </xf>
    <xf numFmtId="0" fontId="21" fillId="0" borderId="23" xfId="5" applyFont="1" applyBorder="1">
      <alignment vertical="center"/>
    </xf>
    <xf numFmtId="0" fontId="21" fillId="0" borderId="0" xfId="5" applyFont="1">
      <alignment vertical="center"/>
    </xf>
    <xf numFmtId="177" fontId="21" fillId="0" borderId="30" xfId="0" applyNumberFormat="1" applyFont="1" applyBorder="1" applyAlignment="1">
      <alignment horizontal="right" vertical="center"/>
    </xf>
    <xf numFmtId="0" fontId="21" fillId="0" borderId="25" xfId="5" applyFont="1" applyBorder="1" applyAlignment="1">
      <alignment horizontal="left" vertical="center"/>
    </xf>
    <xf numFmtId="0" fontId="21" fillId="0" borderId="31" xfId="0" applyFont="1" applyBorder="1">
      <alignment vertical="center"/>
    </xf>
    <xf numFmtId="38" fontId="21" fillId="0" borderId="15" xfId="1" applyFont="1" applyFill="1" applyBorder="1" applyAlignment="1">
      <alignment vertical="center"/>
    </xf>
    <xf numFmtId="0" fontId="36" fillId="0" borderId="15" xfId="5" applyFont="1" applyBorder="1">
      <alignment vertical="center"/>
    </xf>
    <xf numFmtId="0" fontId="21" fillId="0" borderId="15" xfId="5" applyFont="1" applyBorder="1">
      <alignment vertical="center"/>
    </xf>
    <xf numFmtId="0" fontId="21" fillId="0" borderId="15" xfId="5" applyFont="1" applyBorder="1" applyAlignment="1">
      <alignment horizontal="left" vertical="center"/>
    </xf>
    <xf numFmtId="0" fontId="24" fillId="0" borderId="15" xfId="5" applyFont="1" applyBorder="1" applyAlignment="1">
      <alignment horizontal="left" vertical="center"/>
    </xf>
    <xf numFmtId="0" fontId="21" fillId="0" borderId="15" xfId="0" applyFont="1" applyBorder="1">
      <alignment vertical="center"/>
    </xf>
    <xf numFmtId="0" fontId="21" fillId="0" borderId="12" xfId="5" applyFont="1" applyBorder="1">
      <alignment vertical="center"/>
    </xf>
    <xf numFmtId="0" fontId="21" fillId="0" borderId="12" xfId="5" applyFont="1" applyBorder="1" applyAlignment="1">
      <alignment horizontal="left" vertical="center"/>
    </xf>
    <xf numFmtId="177" fontId="21" fillId="0" borderId="32" xfId="0" applyNumberFormat="1" applyFont="1" applyBorder="1" applyAlignment="1">
      <alignment horizontal="right" vertical="center"/>
    </xf>
    <xf numFmtId="0" fontId="0" fillId="0" borderId="24" xfId="0" applyBorder="1">
      <alignment vertical="center"/>
    </xf>
    <xf numFmtId="0" fontId="0" fillId="0" borderId="17" xfId="0" applyBorder="1">
      <alignment vertical="center"/>
    </xf>
    <xf numFmtId="0" fontId="0" fillId="0" borderId="33" xfId="0" applyBorder="1" applyAlignment="1">
      <alignment horizontal="center" vertical="center"/>
    </xf>
    <xf numFmtId="38" fontId="34" fillId="0" borderId="25" xfId="1" applyFont="1" applyFill="1" applyBorder="1" applyAlignment="1">
      <alignment vertical="center"/>
    </xf>
    <xf numFmtId="38" fontId="0" fillId="0" borderId="25" xfId="1" applyFont="1" applyFill="1" applyBorder="1" applyAlignment="1">
      <alignment vertical="center"/>
    </xf>
    <xf numFmtId="0" fontId="0" fillId="0" borderId="25" xfId="0" applyBorder="1">
      <alignment vertical="center"/>
    </xf>
    <xf numFmtId="177" fontId="0" fillId="0" borderId="26" xfId="0" applyNumberFormat="1" applyBorder="1" applyAlignment="1">
      <alignment horizontal="right" vertical="center"/>
    </xf>
    <xf numFmtId="177" fontId="0" fillId="0" borderId="3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2" xfId="0" applyBorder="1" applyAlignment="1">
      <alignment horizontal="center" vertical="center"/>
    </xf>
    <xf numFmtId="177" fontId="0" fillId="0" borderId="3" xfId="0" applyNumberFormat="1" applyBorder="1" applyAlignment="1">
      <alignment horizontal="right" vertical="center"/>
    </xf>
    <xf numFmtId="177" fontId="0" fillId="0" borderId="35" xfId="0" applyNumberFormat="1" applyBorder="1" applyAlignment="1">
      <alignment horizontal="right" vertical="center"/>
    </xf>
    <xf numFmtId="0" fontId="0" fillId="0" borderId="0" xfId="5" applyFont="1" applyAlignment="1">
      <alignment horizontal="left" vertical="center"/>
    </xf>
    <xf numFmtId="0" fontId="0" fillId="0" borderId="6" xfId="0" applyBorder="1">
      <alignment vertical="center"/>
    </xf>
    <xf numFmtId="0" fontId="0" fillId="0" borderId="25" xfId="5" applyFont="1" applyBorder="1">
      <alignment vertical="center"/>
    </xf>
    <xf numFmtId="177" fontId="0" fillId="0" borderId="36" xfId="0" applyNumberFormat="1" applyBorder="1" applyAlignment="1">
      <alignment horizontal="right" vertical="center"/>
    </xf>
    <xf numFmtId="177" fontId="0" fillId="0" borderId="27" xfId="0" applyNumberFormat="1" applyBorder="1" applyAlignment="1">
      <alignment horizontal="right" vertical="center"/>
    </xf>
    <xf numFmtId="0" fontId="0" fillId="0" borderId="23" xfId="5" applyFont="1" applyBorder="1">
      <alignment vertical="center"/>
    </xf>
    <xf numFmtId="177" fontId="0" fillId="0" borderId="37" xfId="0" applyNumberFormat="1" applyBorder="1" applyAlignment="1">
      <alignment horizontal="right" vertical="center"/>
    </xf>
    <xf numFmtId="177" fontId="0" fillId="0" borderId="38" xfId="0" applyNumberFormat="1" applyBorder="1" applyAlignment="1">
      <alignment horizontal="right" vertical="center"/>
    </xf>
    <xf numFmtId="177" fontId="0" fillId="0" borderId="23" xfId="0" applyNumberFormat="1" applyBorder="1" applyAlignment="1">
      <alignment horizontal="right" vertical="center"/>
    </xf>
    <xf numFmtId="0" fontId="0" fillId="0" borderId="0" xfId="5" applyFont="1">
      <alignment vertical="center"/>
    </xf>
    <xf numFmtId="0" fontId="0" fillId="0" borderId="25" xfId="5" applyFont="1" applyBorder="1" applyAlignment="1">
      <alignment horizontal="left" vertical="center"/>
    </xf>
    <xf numFmtId="177" fontId="2" fillId="4" borderId="22" xfId="1" applyNumberFormat="1" applyFont="1" applyFill="1" applyBorder="1" applyAlignment="1">
      <alignment horizontal="right" vertical="center"/>
    </xf>
    <xf numFmtId="177" fontId="2" fillId="4" borderId="25" xfId="1" applyNumberFormat="1" applyFont="1" applyFill="1" applyBorder="1" applyAlignment="1">
      <alignment horizontal="right" vertical="center"/>
    </xf>
    <xf numFmtId="38" fontId="0" fillId="0" borderId="15" xfId="1" applyFont="1" applyFill="1" applyBorder="1" applyAlignment="1">
      <alignment vertical="center"/>
    </xf>
    <xf numFmtId="0" fontId="34" fillId="0" borderId="15" xfId="5" applyFont="1" applyBorder="1">
      <alignment vertical="center"/>
    </xf>
    <xf numFmtId="0" fontId="0" fillId="0" borderId="15" xfId="5" applyFont="1" applyBorder="1">
      <alignment vertical="center"/>
    </xf>
    <xf numFmtId="0" fontId="0" fillId="0" borderId="15" xfId="5" applyFont="1" applyBorder="1" applyAlignment="1">
      <alignment horizontal="left" vertical="center"/>
    </xf>
    <xf numFmtId="0" fontId="18" fillId="0" borderId="15" xfId="5" applyFont="1" applyBorder="1" applyAlignment="1">
      <alignment horizontal="left" vertical="center"/>
    </xf>
    <xf numFmtId="0" fontId="0" fillId="0" borderId="15" xfId="0" applyBorder="1">
      <alignment vertical="center"/>
    </xf>
    <xf numFmtId="177" fontId="0" fillId="0" borderId="30" xfId="0" applyNumberFormat="1" applyBorder="1" applyAlignment="1">
      <alignment horizontal="right" vertical="center"/>
    </xf>
    <xf numFmtId="177" fontId="2" fillId="4" borderId="14" xfId="1" applyNumberFormat="1" applyFont="1" applyFill="1" applyBorder="1" applyAlignment="1">
      <alignment horizontal="right" vertical="center"/>
    </xf>
    <xf numFmtId="177" fontId="2" fillId="4" borderId="15" xfId="1" applyNumberFormat="1" applyFont="1" applyFill="1" applyBorder="1" applyAlignment="1">
      <alignment horizontal="right" vertical="center"/>
    </xf>
    <xf numFmtId="177" fontId="0" fillId="0" borderId="39" xfId="1" applyNumberFormat="1" applyFont="1" applyFill="1" applyBorder="1" applyAlignment="1">
      <alignment horizontal="right" vertical="center"/>
    </xf>
    <xf numFmtId="177" fontId="0" fillId="0" borderId="11" xfId="1" applyNumberFormat="1" applyFont="1" applyFill="1" applyBorder="1" applyAlignment="1">
      <alignment horizontal="right" vertical="center"/>
    </xf>
    <xf numFmtId="0" fontId="0" fillId="0" borderId="12" xfId="5" applyFont="1" applyBorder="1">
      <alignment vertical="center"/>
    </xf>
    <xf numFmtId="0" fontId="0" fillId="0" borderId="12" xfId="5" applyFont="1" applyBorder="1" applyAlignment="1">
      <alignment horizontal="left" vertical="center"/>
    </xf>
    <xf numFmtId="177" fontId="0" fillId="0" borderId="16" xfId="0" applyNumberFormat="1" applyBorder="1" applyAlignment="1">
      <alignment horizontal="right" vertical="center"/>
    </xf>
    <xf numFmtId="177" fontId="2" fillId="4" borderId="16" xfId="1" applyNumberFormat="1" applyFont="1" applyFill="1" applyBorder="1" applyAlignment="1">
      <alignment horizontal="right" vertical="center"/>
    </xf>
    <xf numFmtId="177" fontId="2" fillId="4" borderId="12" xfId="1" applyNumberFormat="1" applyFont="1" applyFill="1" applyBorder="1" applyAlignment="1">
      <alignment horizontal="right" vertical="center"/>
    </xf>
    <xf numFmtId="177" fontId="0" fillId="0" borderId="16" xfId="1" applyNumberFormat="1" applyFont="1" applyFill="1" applyBorder="1" applyAlignment="1">
      <alignment horizontal="right" vertical="center"/>
    </xf>
    <xf numFmtId="177" fontId="0" fillId="0" borderId="13" xfId="1" applyNumberFormat="1" applyFont="1" applyFill="1" applyBorder="1" applyAlignment="1">
      <alignment horizontal="right" vertical="center"/>
    </xf>
    <xf numFmtId="0" fontId="21" fillId="0" borderId="5" xfId="0" applyFont="1" applyBorder="1">
      <alignment vertical="center"/>
    </xf>
    <xf numFmtId="0" fontId="21" fillId="0" borderId="6" xfId="0" applyFont="1" applyBorder="1">
      <alignment vertical="center"/>
    </xf>
    <xf numFmtId="0" fontId="36" fillId="0" borderId="23" xfId="0" applyFont="1" applyBorder="1">
      <alignment vertical="center"/>
    </xf>
    <xf numFmtId="0" fontId="21" fillId="0" borderId="23" xfId="5" applyFont="1" applyBorder="1" applyAlignment="1">
      <alignment horizontal="left" vertical="center"/>
    </xf>
    <xf numFmtId="0" fontId="21" fillId="0" borderId="37" xfId="0" applyFont="1" applyBorder="1">
      <alignment vertical="center"/>
    </xf>
    <xf numFmtId="0" fontId="36" fillId="0" borderId="15" xfId="0" applyFont="1" applyBorder="1">
      <alignment vertical="center"/>
    </xf>
    <xf numFmtId="0" fontId="36" fillId="0" borderId="12" xfId="0" applyFont="1" applyBorder="1">
      <alignment vertical="center"/>
    </xf>
    <xf numFmtId="0" fontId="21" fillId="0" borderId="0" xfId="0" applyFont="1" applyAlignment="1">
      <alignment horizontal="center"/>
    </xf>
    <xf numFmtId="177" fontId="21" fillId="0" borderId="11" xfId="0" applyNumberFormat="1" applyFont="1" applyBorder="1" applyAlignment="1">
      <alignment horizontal="right" vertical="center"/>
    </xf>
    <xf numFmtId="177" fontId="21" fillId="0" borderId="37" xfId="0" applyNumberFormat="1" applyFont="1" applyBorder="1" applyAlignment="1">
      <alignment horizontal="right" vertical="center"/>
    </xf>
    <xf numFmtId="0" fontId="21" fillId="0" borderId="18" xfId="0" applyFont="1" applyBorder="1" applyAlignment="1">
      <alignment horizontal="center" vertical="center"/>
    </xf>
    <xf numFmtId="0" fontId="21" fillId="0" borderId="33" xfId="0" applyFont="1" applyBorder="1">
      <alignment vertical="center"/>
    </xf>
    <xf numFmtId="0" fontId="21" fillId="0" borderId="0" xfId="0" applyFont="1" applyAlignment="1">
      <alignment horizontal="left" indent="2"/>
    </xf>
    <xf numFmtId="0" fontId="31" fillId="0" borderId="0" xfId="0" applyFont="1">
      <alignment vertical="center"/>
    </xf>
    <xf numFmtId="0" fontId="21" fillId="2" borderId="40" xfId="0" applyFont="1" applyFill="1" applyBorder="1">
      <alignment vertical="center"/>
    </xf>
    <xf numFmtId="0" fontId="21" fillId="2" borderId="41" xfId="0" applyFont="1" applyFill="1" applyBorder="1">
      <alignment vertical="center"/>
    </xf>
    <xf numFmtId="177" fontId="21" fillId="3" borderId="42" xfId="1" applyNumberFormat="1" applyFont="1" applyFill="1" applyBorder="1">
      <alignment vertical="center"/>
    </xf>
    <xf numFmtId="177" fontId="21" fillId="3" borderId="43" xfId="1" applyNumberFormat="1" applyFont="1" applyFill="1" applyBorder="1">
      <alignment vertical="center"/>
    </xf>
    <xf numFmtId="38" fontId="21" fillId="0" borderId="0" xfId="0" applyNumberFormat="1" applyFont="1">
      <alignment vertical="center"/>
    </xf>
    <xf numFmtId="38" fontId="21" fillId="0" borderId="0" xfId="1" applyFont="1">
      <alignment vertical="center"/>
    </xf>
    <xf numFmtId="177" fontId="21" fillId="3" borderId="41" xfId="1" applyNumberFormat="1" applyFont="1" applyFill="1" applyBorder="1">
      <alignment vertical="center"/>
    </xf>
    <xf numFmtId="0" fontId="21" fillId="0" borderId="41" xfId="0" applyFont="1" applyBorder="1">
      <alignment vertical="center"/>
    </xf>
    <xf numFmtId="0" fontId="19" fillId="0" borderId="0" xfId="0" applyFont="1">
      <alignment vertical="center"/>
    </xf>
    <xf numFmtId="0" fontId="19" fillId="0" borderId="0" xfId="0" applyFont="1" applyAlignment="1">
      <alignment horizontal="center" vertical="center"/>
    </xf>
    <xf numFmtId="0" fontId="36" fillId="0" borderId="0" xfId="5" applyFont="1" applyAlignment="1">
      <alignment horizontal="left" vertical="center"/>
    </xf>
    <xf numFmtId="0" fontId="21" fillId="0" borderId="23" xfId="4" applyFont="1" applyBorder="1">
      <alignment vertical="center"/>
    </xf>
    <xf numFmtId="0" fontId="21" fillId="0" borderId="0" xfId="0" applyFont="1" applyAlignment="1">
      <alignment horizontal="left" vertical="center"/>
    </xf>
    <xf numFmtId="0" fontId="21" fillId="0" borderId="23" xfId="0" applyFont="1" applyBorder="1" applyAlignment="1">
      <alignment horizontal="left" vertical="center"/>
    </xf>
    <xf numFmtId="0" fontId="21" fillId="0" borderId="44" xfId="0" applyFont="1" applyBorder="1" applyAlignment="1">
      <alignment horizontal="left" vertical="center"/>
    </xf>
    <xf numFmtId="0" fontId="21" fillId="0" borderId="25" xfId="0" applyFont="1" applyBorder="1" applyAlignment="1">
      <alignment horizontal="left" vertical="center"/>
    </xf>
    <xf numFmtId="0" fontId="21" fillId="0" borderId="12" xfId="4" applyFont="1" applyBorder="1">
      <alignment vertical="center"/>
    </xf>
    <xf numFmtId="0" fontId="32" fillId="0" borderId="0" xfId="0" applyFont="1">
      <alignment vertical="center"/>
    </xf>
    <xf numFmtId="0" fontId="20" fillId="0" borderId="0" xfId="0" applyFont="1" applyAlignment="1">
      <alignment horizontal="center" vertical="center"/>
    </xf>
    <xf numFmtId="0" fontId="21" fillId="0" borderId="45" xfId="0" applyFont="1" applyBorder="1">
      <alignment vertical="center"/>
    </xf>
    <xf numFmtId="0" fontId="21" fillId="0" borderId="46" xfId="0" applyFont="1" applyBorder="1">
      <alignment vertical="center"/>
    </xf>
    <xf numFmtId="0" fontId="36" fillId="0" borderId="44" xfId="0" applyFont="1" applyBorder="1" applyAlignment="1">
      <alignment horizontal="left" vertical="center"/>
    </xf>
    <xf numFmtId="0" fontId="36" fillId="0" borderId="25" xfId="0" applyFont="1" applyBorder="1" applyAlignment="1">
      <alignment horizontal="left" vertical="center"/>
    </xf>
    <xf numFmtId="0" fontId="36" fillId="0" borderId="0" xfId="0" applyFont="1" applyAlignment="1">
      <alignment horizontal="left" vertical="center"/>
    </xf>
    <xf numFmtId="0" fontId="21" fillId="0" borderId="25" xfId="4" applyFont="1" applyBorder="1">
      <alignment vertical="center"/>
    </xf>
    <xf numFmtId="0" fontId="21" fillId="0" borderId="27" xfId="0" applyFont="1" applyBorder="1">
      <alignment vertical="center"/>
    </xf>
    <xf numFmtId="0" fontId="21" fillId="0" borderId="0" xfId="0" applyFont="1" applyAlignment="1">
      <alignment horizontal="left" vertical="center" indent="1"/>
    </xf>
    <xf numFmtId="0" fontId="33" fillId="0" borderId="0" xfId="0" applyFont="1">
      <alignment vertical="center"/>
    </xf>
    <xf numFmtId="0" fontId="38" fillId="0" borderId="0" xfId="0" applyFont="1">
      <alignment vertical="center"/>
    </xf>
    <xf numFmtId="0" fontId="39" fillId="0" borderId="0" xfId="0" applyFont="1">
      <alignment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center" wrapText="1"/>
    </xf>
    <xf numFmtId="49" fontId="21" fillId="0" borderId="0" xfId="0" applyNumberFormat="1" applyFont="1">
      <alignment vertical="center"/>
    </xf>
    <xf numFmtId="0" fontId="21" fillId="0" borderId="0" xfId="0" applyFont="1" applyAlignment="1">
      <alignment horizontal="left" vertical="top"/>
    </xf>
    <xf numFmtId="49" fontId="21" fillId="0" borderId="0" xfId="0" applyNumberFormat="1" applyFont="1" applyAlignment="1">
      <alignment vertical="top"/>
    </xf>
    <xf numFmtId="49" fontId="21" fillId="0" borderId="0" xfId="0" applyNumberFormat="1" applyFont="1" applyAlignment="1">
      <alignment horizontal="left" vertical="top" wrapText="1"/>
    </xf>
    <xf numFmtId="0" fontId="21" fillId="0" borderId="0" xfId="0" applyFont="1" applyAlignment="1">
      <alignment horizontal="center" vertical="center" wrapText="1"/>
    </xf>
    <xf numFmtId="9" fontId="21" fillId="0" borderId="0" xfId="7" applyFont="1" applyBorder="1" applyAlignment="1">
      <alignment horizontal="center" vertical="center" wrapText="1"/>
    </xf>
    <xf numFmtId="177" fontId="21" fillId="0" borderId="0" xfId="0" applyNumberFormat="1" applyFont="1" applyAlignment="1">
      <alignment horizontal="center" vertical="center" wrapText="1"/>
    </xf>
    <xf numFmtId="9" fontId="21" fillId="0" borderId="0" xfId="8" applyFont="1" applyBorder="1" applyAlignment="1">
      <alignment horizontal="center" vertical="center" wrapText="1"/>
    </xf>
    <xf numFmtId="177" fontId="21" fillId="0" borderId="7" xfId="0" applyNumberFormat="1" applyFont="1" applyBorder="1" applyAlignment="1">
      <alignment horizontal="right" vertical="center"/>
    </xf>
    <xf numFmtId="177" fontId="21" fillId="0" borderId="0" xfId="0" applyNumberFormat="1" applyFont="1" applyAlignment="1">
      <alignment horizontal="right" vertical="center"/>
    </xf>
    <xf numFmtId="177" fontId="0" fillId="0" borderId="7" xfId="0" applyNumberFormat="1" applyBorder="1" applyAlignment="1">
      <alignment horizontal="right" vertical="center"/>
    </xf>
    <xf numFmtId="177" fontId="0" fillId="0" borderId="0" xfId="0" applyNumberFormat="1" applyAlignment="1">
      <alignment horizontal="righ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0" fillId="0" borderId="16" xfId="0" applyBorder="1" applyAlignment="1">
      <alignment horizontal="center" vertical="center"/>
    </xf>
    <xf numFmtId="0" fontId="10" fillId="0" borderId="0" xfId="0" applyFont="1" applyAlignment="1">
      <alignment horizontal="center"/>
    </xf>
    <xf numFmtId="0" fontId="9" fillId="0" borderId="0" xfId="0" applyFont="1" applyAlignment="1">
      <alignment horizontal="right" vertical="center"/>
    </xf>
    <xf numFmtId="0" fontId="0" fillId="0" borderId="0" xfId="0" applyAlignment="1">
      <alignment horizontal="center" vertical="center"/>
    </xf>
    <xf numFmtId="0" fontId="21" fillId="0" borderId="7" xfId="0" applyFont="1" applyBorder="1" applyAlignment="1">
      <alignment horizontal="right" vertical="center"/>
    </xf>
    <xf numFmtId="0" fontId="21" fillId="0" borderId="0" xfId="0" applyFont="1" applyAlignment="1">
      <alignment horizontal="right" vertical="center"/>
    </xf>
    <xf numFmtId="176" fontId="21" fillId="0" borderId="7" xfId="0" applyNumberFormat="1" applyFont="1" applyBorder="1" applyAlignment="1">
      <alignment horizontal="right" vertical="center"/>
    </xf>
    <xf numFmtId="176" fontId="21" fillId="0" borderId="0" xfId="0" applyNumberFormat="1" applyFont="1" applyAlignment="1">
      <alignment horizontal="right" vertical="center"/>
    </xf>
    <xf numFmtId="0" fontId="19" fillId="0" borderId="0" xfId="0" applyFont="1" applyAlignment="1">
      <alignment horizontal="right" vertical="center"/>
    </xf>
    <xf numFmtId="0" fontId="21" fillId="0" borderId="20"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lignment vertical="center"/>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0" fillId="0" borderId="0" xfId="0" applyFont="1" applyAlignment="1">
      <alignment horizontal="center"/>
    </xf>
    <xf numFmtId="0" fontId="21" fillId="0" borderId="0" xfId="0" applyFont="1" applyAlignment="1">
      <alignment horizontal="center" vertical="center"/>
    </xf>
    <xf numFmtId="38" fontId="21" fillId="0" borderId="23" xfId="1" applyFont="1" applyFill="1" applyBorder="1" applyAlignment="1">
      <alignment horizontal="center" vertical="center"/>
    </xf>
    <xf numFmtId="38" fontId="21" fillId="0" borderId="15" xfId="1" applyFont="1" applyFill="1" applyBorder="1" applyAlignment="1">
      <alignment horizontal="center" vertical="center"/>
    </xf>
    <xf numFmtId="177" fontId="21" fillId="0" borderId="9" xfId="0" applyNumberFormat="1" applyFont="1" applyBorder="1" applyAlignment="1">
      <alignment horizontal="right" vertical="center"/>
    </xf>
    <xf numFmtId="177" fontId="21" fillId="0" borderId="23" xfId="0" applyNumberFormat="1" applyFont="1" applyBorder="1" applyAlignment="1">
      <alignment horizontal="right" vertical="center"/>
    </xf>
    <xf numFmtId="177" fontId="21" fillId="0" borderId="14" xfId="0" applyNumberFormat="1" applyFont="1" applyBorder="1" applyAlignment="1">
      <alignment horizontal="right" vertical="center"/>
    </xf>
    <xf numFmtId="177" fontId="21" fillId="0" borderId="15" xfId="0" applyNumberFormat="1" applyFont="1" applyBorder="1" applyAlignment="1">
      <alignment horizontal="right" vertical="center"/>
    </xf>
    <xf numFmtId="38" fontId="21" fillId="0" borderId="20" xfId="1" applyFont="1" applyFill="1" applyBorder="1" applyAlignment="1">
      <alignment horizontal="center" vertical="center"/>
    </xf>
    <xf numFmtId="38" fontId="21" fillId="0" borderId="12" xfId="1" applyFont="1" applyFill="1" applyBorder="1" applyAlignment="1">
      <alignment horizontal="center" vertical="center"/>
    </xf>
    <xf numFmtId="0" fontId="21" fillId="0" borderId="32" xfId="0" applyFont="1" applyBorder="1" applyAlignment="1">
      <alignment horizontal="center" vertical="center"/>
    </xf>
    <xf numFmtId="177" fontId="21" fillId="0" borderId="16" xfId="0" applyNumberFormat="1" applyFont="1" applyBorder="1" applyAlignment="1">
      <alignment horizontal="right" vertical="center"/>
    </xf>
    <xf numFmtId="177" fontId="21" fillId="0" borderId="12" xfId="0" applyNumberFormat="1" applyFont="1" applyBorder="1" applyAlignment="1">
      <alignment horizontal="right" vertical="center"/>
    </xf>
    <xf numFmtId="0" fontId="0" fillId="0" borderId="7" xfId="0" applyBorder="1" applyAlignment="1">
      <alignment horizontal="right" vertical="center"/>
    </xf>
    <xf numFmtId="0" fontId="0" fillId="0" borderId="0" xfId="0" applyAlignment="1">
      <alignment horizontal="right" vertical="center"/>
    </xf>
    <xf numFmtId="0" fontId="21" fillId="0" borderId="22" xfId="0" applyFont="1" applyBorder="1" applyAlignment="1">
      <alignment horizontal="right" vertical="center"/>
    </xf>
    <xf numFmtId="0" fontId="21" fillId="0" borderId="25" xfId="0" applyFont="1" applyBorder="1" applyAlignment="1">
      <alignment horizontal="right"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176" fontId="0" fillId="0" borderId="7" xfId="0" applyNumberFormat="1" applyBorder="1" applyAlignment="1">
      <alignment horizontal="right" vertical="center"/>
    </xf>
    <xf numFmtId="176" fontId="0" fillId="0" borderId="0" xfId="0" applyNumberFormat="1" applyAlignment="1">
      <alignment horizontal="right" vertical="center"/>
    </xf>
    <xf numFmtId="177" fontId="0" fillId="0" borderId="14" xfId="0" applyNumberFormat="1" applyBorder="1" applyAlignment="1">
      <alignment horizontal="center" vertical="center"/>
    </xf>
    <xf numFmtId="177" fontId="0" fillId="0" borderId="15" xfId="0" applyNumberFormat="1" applyBorder="1" applyAlignment="1">
      <alignment horizontal="center" vertical="center"/>
    </xf>
    <xf numFmtId="38" fontId="0" fillId="0" borderId="23" xfId="1" applyFont="1" applyFill="1" applyBorder="1" applyAlignment="1">
      <alignment horizontal="center" vertical="center"/>
    </xf>
    <xf numFmtId="177" fontId="0" fillId="0" borderId="9" xfId="0" applyNumberFormat="1" applyBorder="1" applyAlignment="1">
      <alignment horizontal="right" vertical="center"/>
    </xf>
    <xf numFmtId="177" fontId="0" fillId="0" borderId="23" xfId="0" applyNumberFormat="1" applyBorder="1" applyAlignment="1">
      <alignment horizontal="right" vertical="center"/>
    </xf>
    <xf numFmtId="177" fontId="0" fillId="4" borderId="7" xfId="0" applyNumberFormat="1" applyFill="1" applyBorder="1" applyAlignment="1">
      <alignment horizontal="right" vertical="center"/>
    </xf>
    <xf numFmtId="177" fontId="0" fillId="4" borderId="0" xfId="0" applyNumberFormat="1" applyFill="1" applyAlignment="1">
      <alignment horizontal="right" vertical="center"/>
    </xf>
    <xf numFmtId="38" fontId="0" fillId="0" borderId="2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32" xfId="0" applyBorder="1" applyAlignment="1">
      <alignment horizontal="center" vertical="center"/>
    </xf>
    <xf numFmtId="177" fontId="0" fillId="0" borderId="16" xfId="0" applyNumberFormat="1" applyBorder="1" applyAlignment="1">
      <alignment horizontal="right" vertical="center"/>
    </xf>
    <xf numFmtId="177" fontId="0" fillId="0" borderId="12" xfId="0" applyNumberFormat="1" applyBorder="1" applyAlignment="1">
      <alignment horizontal="right" vertical="center"/>
    </xf>
    <xf numFmtId="0" fontId="0" fillId="0" borderId="25" xfId="0" applyBorder="1" applyAlignment="1">
      <alignment horizontal="center" vertical="center"/>
    </xf>
    <xf numFmtId="0" fontId="0" fillId="0" borderId="27" xfId="0" applyBorder="1" applyAlignment="1">
      <alignment horizontal="center" vertical="center"/>
    </xf>
    <xf numFmtId="176" fontId="0" fillId="0" borderId="22" xfId="0" applyNumberFormat="1" applyBorder="1" applyAlignment="1">
      <alignment horizontal="right" vertical="center"/>
    </xf>
    <xf numFmtId="176" fontId="0" fillId="0" borderId="25" xfId="0" applyNumberFormat="1" applyBorder="1" applyAlignment="1">
      <alignment horizontal="right" vertical="center"/>
    </xf>
    <xf numFmtId="0" fontId="0" fillId="0" borderId="3" xfId="0" applyBorder="1" applyAlignment="1">
      <alignment horizontal="center"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0" fontId="20" fillId="0" borderId="0" xfId="0" applyFont="1" applyAlignment="1">
      <alignment horizontal="center" vertical="center"/>
    </xf>
    <xf numFmtId="0" fontId="21" fillId="0" borderId="16" xfId="0" applyFont="1" applyBorder="1" applyAlignment="1">
      <alignment horizontal="center"/>
    </xf>
    <xf numFmtId="0" fontId="21" fillId="0" borderId="12" xfId="0" applyFont="1" applyBorder="1" applyAlignment="1">
      <alignment horizontal="center"/>
    </xf>
    <xf numFmtId="177" fontId="21" fillId="0" borderId="22" xfId="0" applyNumberFormat="1" applyFont="1" applyBorder="1" applyAlignment="1">
      <alignment horizontal="right" vertical="center"/>
    </xf>
    <xf numFmtId="177" fontId="21" fillId="0" borderId="25" xfId="0" applyNumberFormat="1" applyFont="1" applyBorder="1" applyAlignment="1">
      <alignment horizontal="right" vertical="center"/>
    </xf>
    <xf numFmtId="0" fontId="10"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16" xfId="0" applyBorder="1" applyAlignment="1">
      <alignment horizontal="center"/>
    </xf>
    <xf numFmtId="0" fontId="0" fillId="0" borderId="12" xfId="0" applyBorder="1" applyAlignment="1">
      <alignment horizontal="center"/>
    </xf>
    <xf numFmtId="177" fontId="21" fillId="0" borderId="35" xfId="0" applyNumberFormat="1" applyFont="1" applyBorder="1" applyAlignment="1">
      <alignment horizontal="center" vertical="center"/>
    </xf>
    <xf numFmtId="177" fontId="21" fillId="0" borderId="57" xfId="0" applyNumberFormat="1" applyFont="1" applyBorder="1" applyAlignment="1">
      <alignment horizontal="center" vertical="center"/>
    </xf>
    <xf numFmtId="177" fontId="21" fillId="0" borderId="55" xfId="0" applyNumberFormat="1" applyFont="1" applyBorder="1" applyAlignment="1">
      <alignment horizontal="center" vertical="center"/>
    </xf>
    <xf numFmtId="177" fontId="0" fillId="0" borderId="22" xfId="0" applyNumberFormat="1" applyBorder="1" applyAlignment="1">
      <alignment horizontal="right" vertical="center"/>
    </xf>
    <xf numFmtId="177" fontId="0" fillId="0" borderId="25" xfId="0" applyNumberFormat="1" applyBorder="1" applyAlignment="1">
      <alignment horizontal="right" vertical="center"/>
    </xf>
    <xf numFmtId="0" fontId="21" fillId="0" borderId="39" xfId="0" applyFont="1" applyBorder="1" applyAlignment="1">
      <alignment horizontal="center" vertical="center" wrapText="1"/>
    </xf>
    <xf numFmtId="0" fontId="21" fillId="0" borderId="53" xfId="0" applyFont="1" applyBorder="1" applyAlignment="1">
      <alignment horizontal="center" vertical="center" wrapText="1"/>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177" fontId="0" fillId="0" borderId="61"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55" xfId="0" applyNumberFormat="1" applyBorder="1" applyAlignment="1">
      <alignment horizontal="center" vertical="center"/>
    </xf>
    <xf numFmtId="0" fontId="21" fillId="0" borderId="11" xfId="0" applyFont="1" applyBorder="1" applyAlignment="1">
      <alignment horizontal="center" vertical="center" wrapText="1"/>
    </xf>
    <xf numFmtId="0" fontId="21" fillId="0" borderId="50" xfId="0" applyFont="1" applyBorder="1" applyAlignment="1">
      <alignment horizontal="center" vertical="center"/>
    </xf>
    <xf numFmtId="0" fontId="21" fillId="0" borderId="24" xfId="0" applyFont="1" applyBorder="1" applyAlignment="1">
      <alignment horizontal="center" vertical="center"/>
    </xf>
    <xf numFmtId="0" fontId="21" fillId="0" borderId="51" xfId="0" applyFont="1" applyBorder="1" applyAlignment="1">
      <alignment horizontal="center" vertical="center"/>
    </xf>
    <xf numFmtId="0" fontId="21" fillId="0" borderId="45" xfId="0" applyFont="1" applyBorder="1" applyAlignment="1">
      <alignment horizontal="center" vertical="center"/>
    </xf>
    <xf numFmtId="0" fontId="21" fillId="0" borderId="49" xfId="0" applyFont="1" applyBorder="1" applyAlignment="1">
      <alignment horizontal="center" vertical="center"/>
    </xf>
    <xf numFmtId="0" fontId="21" fillId="0" borderId="46" xfId="0" applyFont="1" applyBorder="1" applyAlignment="1">
      <alignment horizontal="center" vertical="center"/>
    </xf>
    <xf numFmtId="177" fontId="21" fillId="0" borderId="58" xfId="0" applyNumberFormat="1" applyFont="1" applyBorder="1" applyAlignment="1">
      <alignment horizontal="center" vertical="center"/>
    </xf>
    <xf numFmtId="177" fontId="21" fillId="0" borderId="60" xfId="0" applyNumberFormat="1" applyFont="1" applyBorder="1" applyAlignment="1">
      <alignment horizontal="center" vertical="center"/>
    </xf>
    <xf numFmtId="177" fontId="21" fillId="0" borderId="61" xfId="0" applyNumberFormat="1" applyFont="1" applyBorder="1" applyAlignment="1">
      <alignment horizontal="center" vertical="center"/>
    </xf>
    <xf numFmtId="177" fontId="21" fillId="0" borderId="59" xfId="0" applyNumberFormat="1" applyFont="1" applyBorder="1" applyAlignment="1">
      <alignment horizontal="center" vertical="center"/>
    </xf>
    <xf numFmtId="177" fontId="21" fillId="0" borderId="38" xfId="0" applyNumberFormat="1" applyFont="1" applyBorder="1" applyAlignment="1">
      <alignment horizontal="center" vertical="center"/>
    </xf>
    <xf numFmtId="177" fontId="21" fillId="0" borderId="68" xfId="0" applyNumberFormat="1" applyFont="1" applyBorder="1" applyAlignment="1">
      <alignment horizontal="center" vertical="center"/>
    </xf>
    <xf numFmtId="177" fontId="21" fillId="0" borderId="36" xfId="0" applyNumberFormat="1" applyFont="1" applyBorder="1" applyAlignment="1">
      <alignment horizontal="center" vertical="center"/>
    </xf>
    <xf numFmtId="177" fontId="21" fillId="0" borderId="65" xfId="0" applyNumberFormat="1" applyFont="1" applyBorder="1" applyAlignment="1">
      <alignment horizontal="center" vertical="center"/>
    </xf>
    <xf numFmtId="177" fontId="21" fillId="0" borderId="52" xfId="0" applyNumberFormat="1" applyFont="1" applyBorder="1" applyAlignment="1">
      <alignment horizontal="center" vertical="center"/>
    </xf>
    <xf numFmtId="177" fontId="21" fillId="0" borderId="36" xfId="1" applyNumberFormat="1" applyFont="1" applyFill="1" applyBorder="1" applyAlignment="1">
      <alignment horizontal="center" vertical="center"/>
    </xf>
    <xf numFmtId="177" fontId="21" fillId="0" borderId="56" xfId="1" applyNumberFormat="1" applyFont="1" applyFill="1" applyBorder="1" applyAlignment="1">
      <alignment horizontal="center" vertical="center"/>
    </xf>
    <xf numFmtId="177" fontId="0" fillId="0" borderId="35" xfId="1" applyNumberFormat="1" applyFont="1" applyFill="1" applyBorder="1" applyAlignment="1">
      <alignment horizontal="center" vertical="center"/>
    </xf>
    <xf numFmtId="177" fontId="0" fillId="0" borderId="52" xfId="1" applyNumberFormat="1" applyFont="1" applyFill="1" applyBorder="1" applyAlignment="1">
      <alignment horizontal="center" vertical="center"/>
    </xf>
    <xf numFmtId="0" fontId="0" fillId="0" borderId="39" xfId="0" applyBorder="1" applyAlignment="1">
      <alignment horizontal="center" vertical="center" wrapText="1"/>
    </xf>
    <xf numFmtId="0" fontId="0" fillId="0" borderId="54" xfId="0" applyBorder="1" applyAlignment="1">
      <alignment horizontal="center" vertical="center" wrapText="1"/>
    </xf>
    <xf numFmtId="0" fontId="0" fillId="0" borderId="11" xfId="0" applyBorder="1" applyAlignment="1">
      <alignment horizontal="center" vertical="center" wrapText="1"/>
    </xf>
    <xf numFmtId="177" fontId="0" fillId="0" borderId="59" xfId="0" applyNumberFormat="1" applyBorder="1" applyAlignment="1">
      <alignment horizontal="center" vertical="center"/>
    </xf>
    <xf numFmtId="177" fontId="0" fillId="0" borderId="52" xfId="0" applyNumberFormat="1"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1" fillId="0" borderId="54" xfId="0" applyFont="1" applyBorder="1" applyAlignment="1">
      <alignment horizontal="center" vertical="center"/>
    </xf>
    <xf numFmtId="0" fontId="21" fillId="0" borderId="53" xfId="0" applyFont="1" applyBorder="1" applyAlignment="1">
      <alignment horizontal="center" vertical="center"/>
    </xf>
    <xf numFmtId="0" fontId="21" fillId="0" borderId="33" xfId="0" applyFont="1" applyBorder="1" applyAlignment="1">
      <alignment horizontal="center" vertical="center"/>
    </xf>
    <xf numFmtId="0" fontId="21" fillId="0" borderId="44" xfId="0" applyFont="1" applyBorder="1" applyAlignment="1">
      <alignment horizontal="center" vertical="center"/>
    </xf>
    <xf numFmtId="0" fontId="21" fillId="0" borderId="28" xfId="0" applyFont="1" applyBorder="1" applyAlignment="1">
      <alignment horizontal="center" vertical="center"/>
    </xf>
    <xf numFmtId="0" fontId="21" fillId="0" borderId="39" xfId="0" applyFont="1" applyBorder="1" applyAlignment="1">
      <alignment horizontal="center" vertical="center"/>
    </xf>
    <xf numFmtId="0" fontId="21" fillId="0" borderId="11" xfId="0" applyFont="1" applyBorder="1" applyAlignment="1">
      <alignment horizontal="center" vertical="center"/>
    </xf>
    <xf numFmtId="177" fontId="21" fillId="0" borderId="63" xfId="0" applyNumberFormat="1" applyFont="1" applyBorder="1" applyAlignment="1">
      <alignment horizontal="center" vertical="center"/>
    </xf>
    <xf numFmtId="177" fontId="21" fillId="0" borderId="35" xfId="0" applyNumberFormat="1" applyFont="1" applyBorder="1" applyAlignment="1">
      <alignment horizontal="right" vertical="center"/>
    </xf>
    <xf numFmtId="177" fontId="21" fillId="0" borderId="57" xfId="0" applyNumberFormat="1" applyFont="1" applyBorder="1" applyAlignment="1">
      <alignment horizontal="right" vertical="center"/>
    </xf>
    <xf numFmtId="177" fontId="21" fillId="0" borderId="69" xfId="0" applyNumberFormat="1" applyFont="1" applyBorder="1" applyAlignment="1">
      <alignment horizontal="center" vertical="center"/>
    </xf>
    <xf numFmtId="177" fontId="21" fillId="0" borderId="70" xfId="0" applyNumberFormat="1" applyFont="1" applyBorder="1" applyAlignment="1">
      <alignment horizontal="center" vertical="center"/>
    </xf>
    <xf numFmtId="177" fontId="21" fillId="0" borderId="29" xfId="0" applyNumberFormat="1" applyFont="1" applyBorder="1" applyAlignment="1">
      <alignment horizontal="right" vertical="center"/>
    </xf>
    <xf numFmtId="177" fontId="21" fillId="0" borderId="71" xfId="0" applyNumberFormat="1" applyFont="1" applyBorder="1" applyAlignment="1">
      <alignment horizontal="center" vertical="center"/>
    </xf>
    <xf numFmtId="177" fontId="21" fillId="0" borderId="72" xfId="0" applyNumberFormat="1" applyFont="1" applyBorder="1" applyAlignment="1">
      <alignment horizontal="center" vertical="center"/>
    </xf>
    <xf numFmtId="177" fontId="21" fillId="0" borderId="73" xfId="0" applyNumberFormat="1" applyFont="1" applyBorder="1" applyAlignment="1">
      <alignment horizontal="center" vertical="center"/>
    </xf>
    <xf numFmtId="0" fontId="21" fillId="0" borderId="31" xfId="0" applyFont="1" applyBorder="1" applyAlignment="1">
      <alignment horizontal="center" vertical="center"/>
    </xf>
    <xf numFmtId="177" fontId="21" fillId="0" borderId="64" xfId="0" applyNumberFormat="1" applyFont="1" applyBorder="1" applyAlignment="1">
      <alignment horizontal="center" vertical="center"/>
    </xf>
    <xf numFmtId="177" fontId="21" fillId="0" borderId="62" xfId="0" applyNumberFormat="1" applyFont="1" applyBorder="1" applyAlignment="1">
      <alignment horizontal="center" vertical="center"/>
    </xf>
    <xf numFmtId="177" fontId="21" fillId="0" borderId="66" xfId="0" applyNumberFormat="1" applyFont="1" applyBorder="1" applyAlignment="1">
      <alignment horizontal="center" vertical="center"/>
    </xf>
    <xf numFmtId="177" fontId="21" fillId="0" borderId="67" xfId="0" applyNumberFormat="1" applyFont="1" applyBorder="1" applyAlignment="1">
      <alignment horizontal="center" vertical="center"/>
    </xf>
    <xf numFmtId="177" fontId="21" fillId="0" borderId="2" xfId="0" applyNumberFormat="1" applyFont="1" applyBorder="1" applyAlignment="1">
      <alignment horizontal="right" vertical="center"/>
    </xf>
    <xf numFmtId="177" fontId="21" fillId="0" borderId="6" xfId="0" applyNumberFormat="1" applyFont="1" applyBorder="1" applyAlignment="1">
      <alignment horizontal="right" vertical="center"/>
    </xf>
    <xf numFmtId="177" fontId="21" fillId="0" borderId="56" xfId="0" applyNumberFormat="1" applyFont="1" applyBorder="1" applyAlignment="1">
      <alignment horizontal="center" vertical="center"/>
    </xf>
    <xf numFmtId="177" fontId="21" fillId="0" borderId="20" xfId="0" applyNumberFormat="1" applyFont="1" applyBorder="1" applyAlignment="1">
      <alignment horizontal="right" vertical="center"/>
    </xf>
    <xf numFmtId="177" fontId="21" fillId="0" borderId="5" xfId="0" applyNumberFormat="1" applyFont="1" applyBorder="1" applyAlignment="1">
      <alignment horizontal="right" vertical="center"/>
    </xf>
    <xf numFmtId="177" fontId="21" fillId="0" borderId="34" xfId="0" applyNumberFormat="1" applyFont="1" applyBorder="1" applyAlignment="1">
      <alignment horizontal="right" vertical="center"/>
    </xf>
    <xf numFmtId="177" fontId="21" fillId="0" borderId="44" xfId="0" applyNumberFormat="1" applyFont="1" applyBorder="1" applyAlignment="1">
      <alignment horizontal="right" vertical="center"/>
    </xf>
    <xf numFmtId="0" fontId="19" fillId="0" borderId="0" xfId="0" applyFont="1" applyAlignment="1">
      <alignment horizontal="center" vertical="center"/>
    </xf>
    <xf numFmtId="0" fontId="36" fillId="0" borderId="25" xfId="0" applyFont="1" applyBorder="1" applyAlignment="1">
      <alignment horizontal="left" vertical="center"/>
    </xf>
    <xf numFmtId="0" fontId="36" fillId="0" borderId="27"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4" xfId="0" applyFont="1" applyBorder="1">
      <alignment vertical="center"/>
    </xf>
    <xf numFmtId="0" fontId="21" fillId="0" borderId="49" xfId="0" applyFont="1" applyBorder="1">
      <alignment vertical="center"/>
    </xf>
    <xf numFmtId="0" fontId="21" fillId="0" borderId="47" xfId="0" applyFont="1" applyBorder="1">
      <alignment vertical="center"/>
    </xf>
    <xf numFmtId="0" fontId="21" fillId="0" borderId="48" xfId="0" applyFont="1" applyBorder="1">
      <alignment vertical="center"/>
    </xf>
    <xf numFmtId="0" fontId="36" fillId="0" borderId="12" xfId="0" applyFont="1" applyBorder="1" applyAlignment="1">
      <alignment horizontal="left" vertical="center"/>
    </xf>
    <xf numFmtId="0" fontId="36" fillId="0" borderId="32" xfId="0" applyFont="1" applyBorder="1" applyAlignment="1">
      <alignment horizontal="left" vertical="center"/>
    </xf>
    <xf numFmtId="0" fontId="36" fillId="0" borderId="15"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Alignment="1">
      <alignment horizontal="left" vertical="center"/>
    </xf>
    <xf numFmtId="0" fontId="36" fillId="0" borderId="3" xfId="0" applyFont="1" applyBorder="1" applyAlignment="1">
      <alignment horizontal="left" vertical="center"/>
    </xf>
    <xf numFmtId="0" fontId="21" fillId="0" borderId="0" xfId="0" applyFont="1" applyAlignment="1">
      <alignment horizontal="left" vertical="top" wrapText="1"/>
    </xf>
    <xf numFmtId="0" fontId="21" fillId="0" borderId="41" xfId="0" applyFont="1" applyBorder="1" applyAlignment="1">
      <alignment horizontal="center" vertical="center"/>
    </xf>
    <xf numFmtId="0" fontId="21" fillId="0" borderId="0" xfId="0" applyFont="1" applyAlignment="1">
      <alignment horizontal="left" vertical="center" wrapText="1"/>
    </xf>
    <xf numFmtId="0" fontId="21" fillId="0" borderId="9" xfId="0" applyFont="1" applyBorder="1">
      <alignment vertical="center"/>
    </xf>
    <xf numFmtId="0" fontId="21" fillId="0" borderId="23" xfId="0" applyFont="1" applyBorder="1">
      <alignment vertical="center"/>
    </xf>
    <xf numFmtId="0" fontId="21" fillId="0" borderId="37" xfId="0" applyFont="1" applyBorder="1">
      <alignment vertical="center"/>
    </xf>
  </cellXfs>
  <cellStyles count="9">
    <cellStyle name="パーセント" xfId="7" builtinId="5"/>
    <cellStyle name="パーセント 2" xfId="8" xr:uid="{00000000-0005-0000-0000-000001000000}"/>
    <cellStyle name="桁区切り" xfId="1" builtinId="6"/>
    <cellStyle name="桁区切り 2" xfId="2" xr:uid="{00000000-0005-0000-0000-000003000000}"/>
    <cellStyle name="標準" xfId="0" builtinId="0"/>
    <cellStyle name="標準 2" xfId="3" xr:uid="{00000000-0005-0000-0000-000005000000}"/>
    <cellStyle name="標準_03.04.01.財務諸表雛形_様式_桜内案１_コピー03　普通会計４表2006.12.23_仕訳" xfId="4" xr:uid="{00000000-0005-0000-0000-000006000000}"/>
    <cellStyle name="標準_別冊１　Ｐ2～Ｐ5　普通会計４表20070113_仕訳" xfId="5" xr:uid="{00000000-0005-0000-0000-000007000000}"/>
    <cellStyle name="標準１" xfId="6" xr:uid="{00000000-0005-0000-0000-000008000000}"/>
  </cellStyles>
  <dxfs count="22">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0</xdr:rowOff>
    </xdr:from>
    <xdr:to>
      <xdr:col>33</xdr:col>
      <xdr:colOff>221797</xdr:colOff>
      <xdr:row>6</xdr:row>
      <xdr:rowOff>107496</xdr:rowOff>
    </xdr:to>
    <xdr:sp macro="" textlink="">
      <xdr:nvSpPr>
        <xdr:cNvPr id="3" name="Rectangle 10">
          <a:extLst>
            <a:ext uri="{FF2B5EF4-FFF2-40B4-BE49-F238E27FC236}">
              <a16:creationId xmlns:a16="http://schemas.microsoft.com/office/drawing/2014/main" id="{00000000-0008-0000-0000-000003000000}"/>
            </a:ext>
          </a:extLst>
        </xdr:cNvPr>
        <xdr:cNvSpPr>
          <a:spLocks noChangeArrowheads="1"/>
        </xdr:cNvSpPr>
      </xdr:nvSpPr>
      <xdr:spPr bwMode="auto">
        <a:xfrm>
          <a:off x="8210550" y="7905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221797</xdr:colOff>
      <xdr:row>7</xdr:row>
      <xdr:rowOff>78921</xdr:rowOff>
    </xdr:to>
    <xdr:sp macro="" textlink="">
      <xdr:nvSpPr>
        <xdr:cNvPr id="2" name="Rectangle 10">
          <a:extLst>
            <a:ext uri="{FF2B5EF4-FFF2-40B4-BE49-F238E27FC236}">
              <a16:creationId xmlns:a16="http://schemas.microsoft.com/office/drawing/2014/main" id="{00000000-0008-0000-0100-000002000000}"/>
            </a:ext>
          </a:extLst>
        </xdr:cNvPr>
        <xdr:cNvSpPr>
          <a:spLocks noChangeArrowheads="1"/>
        </xdr:cNvSpPr>
      </xdr:nvSpPr>
      <xdr:spPr bwMode="auto">
        <a:xfrm>
          <a:off x="4162425" y="8667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4</xdr:row>
      <xdr:rowOff>0</xdr:rowOff>
    </xdr:from>
    <xdr:to>
      <xdr:col>26</xdr:col>
      <xdr:colOff>221797</xdr:colOff>
      <xdr:row>6</xdr:row>
      <xdr:rowOff>317046</xdr:rowOff>
    </xdr:to>
    <xdr:sp macro="" textlink="">
      <xdr:nvSpPr>
        <xdr:cNvPr id="2" name="Rectangle 10">
          <a:extLst>
            <a:ext uri="{FF2B5EF4-FFF2-40B4-BE49-F238E27FC236}">
              <a16:creationId xmlns:a16="http://schemas.microsoft.com/office/drawing/2014/main" id="{00000000-0008-0000-0200-000002000000}"/>
            </a:ext>
          </a:extLst>
        </xdr:cNvPr>
        <xdr:cNvSpPr>
          <a:spLocks noChangeArrowheads="1"/>
        </xdr:cNvSpPr>
      </xdr:nvSpPr>
      <xdr:spPr bwMode="auto">
        <a:xfrm>
          <a:off x="5305425" y="8286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0</xdr:rowOff>
    </xdr:from>
    <xdr:to>
      <xdr:col>19</xdr:col>
      <xdr:colOff>221797</xdr:colOff>
      <xdr:row>7</xdr:row>
      <xdr:rowOff>97971</xdr:rowOff>
    </xdr:to>
    <xdr:sp macro="" textlink="">
      <xdr:nvSpPr>
        <xdr:cNvPr id="2" name="Rectangle 10">
          <a:extLst>
            <a:ext uri="{FF2B5EF4-FFF2-40B4-BE49-F238E27FC236}">
              <a16:creationId xmlns:a16="http://schemas.microsoft.com/office/drawing/2014/main" id="{00000000-0008-0000-0400-000002000000}"/>
            </a:ext>
          </a:extLst>
        </xdr:cNvPr>
        <xdr:cNvSpPr>
          <a:spLocks noChangeArrowheads="1"/>
        </xdr:cNvSpPr>
      </xdr:nvSpPr>
      <xdr:spPr bwMode="auto">
        <a:xfrm>
          <a:off x="3743325" y="857250"/>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78"/>
  <sheetViews>
    <sheetView showGridLines="0" tabSelected="1" zoomScaleNormal="100" zoomScaleSheetLayoutView="100" workbookViewId="0">
      <selection activeCell="B4" sqref="B4"/>
    </sheetView>
  </sheetViews>
  <sheetFormatPr defaultRowHeight="18" customHeight="1" outlineLevelRow="1"/>
  <cols>
    <col min="1" max="1" width="0.625" style="5" customWidth="1" collapsed="1"/>
    <col min="2" max="12" width="3.625" style="5" customWidth="1" collapsed="1"/>
    <col min="13" max="14" width="8.375" style="5" customWidth="1" collapsed="1"/>
    <col min="15" max="15" width="0.5" style="5" customWidth="1" collapsed="1"/>
    <col min="16" max="26" width="3.625" style="5" customWidth="1" collapsed="1"/>
    <col min="27" max="28" width="8.375" style="5" customWidth="1" collapsed="1"/>
    <col min="29" max="29" width="0.5" style="5" customWidth="1" collapsed="1"/>
    <col min="30" max="30" width="0.625" style="5" customWidth="1" collapsed="1"/>
    <col min="31" max="16384" width="9" style="5" collapsed="1"/>
  </cols>
  <sheetData>
    <row r="1" spans="1:31" ht="18" customHeight="1">
      <c r="B1" s="277" t="s">
        <v>159</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64"/>
    </row>
    <row r="2" spans="1:31" ht="23.25" customHeight="1">
      <c r="A2" s="6"/>
      <c r="B2" s="283" t="s">
        <v>192</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row>
    <row r="3" spans="1:31" ht="21" customHeight="1">
      <c r="B3" s="284" t="str">
        <f>"（" &amp; AE5 &amp; "現在）"</f>
        <v>（令和4年3月31日現在）</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row>
    <row r="4" spans="1:31" s="3" customFormat="1" ht="16.5" customHeight="1" thickBot="1">
      <c r="B4" s="66" t="str">
        <f>IF(B69=0,"",B69)</f>
        <v/>
      </c>
      <c r="C4" s="67"/>
      <c r="D4" s="67"/>
      <c r="E4" s="67"/>
      <c r="F4" s="67"/>
      <c r="G4" s="67"/>
      <c r="H4" s="67"/>
      <c r="I4" s="67"/>
      <c r="J4" s="67"/>
      <c r="K4" s="67"/>
      <c r="L4" s="67"/>
      <c r="M4" s="67"/>
      <c r="N4" s="67"/>
      <c r="O4" s="67"/>
      <c r="P4" s="67"/>
      <c r="Q4" s="67"/>
      <c r="R4" s="67"/>
      <c r="S4" s="67"/>
      <c r="T4" s="67"/>
      <c r="U4" s="67"/>
      <c r="V4" s="67"/>
      <c r="W4" s="67"/>
      <c r="X4" s="67"/>
      <c r="Y4" s="67"/>
      <c r="Z4" s="67"/>
      <c r="AA4" s="67"/>
      <c r="AB4" s="68" t="str">
        <f>"（単位：" &amp; AE4 &amp; "）"</f>
        <v>（単位：千円）</v>
      </c>
      <c r="AC4" s="68"/>
      <c r="AE4" s="3" t="str">
        <f>IF(AB69=1000,"千円",IF(AB69=1000000,"百万円","円"))</f>
        <v>千円</v>
      </c>
    </row>
    <row r="5" spans="1:31" s="8" customFormat="1" ht="14.25" customHeight="1" thickBot="1">
      <c r="B5" s="278" t="s">
        <v>0</v>
      </c>
      <c r="C5" s="279"/>
      <c r="D5" s="279"/>
      <c r="E5" s="279"/>
      <c r="F5" s="279"/>
      <c r="G5" s="279"/>
      <c r="H5" s="279"/>
      <c r="I5" s="280"/>
      <c r="J5" s="280"/>
      <c r="K5" s="280"/>
      <c r="L5" s="280"/>
      <c r="M5" s="282" t="s">
        <v>1</v>
      </c>
      <c r="N5" s="279"/>
      <c r="O5" s="281"/>
      <c r="P5" s="279" t="s">
        <v>0</v>
      </c>
      <c r="Q5" s="279"/>
      <c r="R5" s="279"/>
      <c r="S5" s="279"/>
      <c r="T5" s="279"/>
      <c r="U5" s="279"/>
      <c r="V5" s="279"/>
      <c r="W5" s="279"/>
      <c r="X5" s="279"/>
      <c r="Y5" s="279"/>
      <c r="Z5" s="279"/>
      <c r="AA5" s="278" t="s">
        <v>1</v>
      </c>
      <c r="AB5" s="279"/>
      <c r="AC5" s="281"/>
      <c r="AE5" s="29" t="str">
        <f>TEXT(B68,"ggge年m月d日")</f>
        <v>令和4年3月31日</v>
      </c>
    </row>
    <row r="6" spans="1:31" ht="14.65" customHeight="1">
      <c r="B6" s="70" t="s">
        <v>2</v>
      </c>
      <c r="C6" s="66"/>
      <c r="D6" s="71"/>
      <c r="E6" s="72"/>
      <c r="F6" s="72"/>
      <c r="G6" s="72"/>
      <c r="H6" s="72"/>
      <c r="I6" s="66"/>
      <c r="J6" s="66"/>
      <c r="K6" s="66"/>
      <c r="L6" s="66"/>
      <c r="M6" s="275"/>
      <c r="N6" s="276"/>
      <c r="O6" s="97"/>
      <c r="P6" s="71" t="s">
        <v>3</v>
      </c>
      <c r="Q6" s="71"/>
      <c r="R6" s="71"/>
      <c r="S6" s="71"/>
      <c r="T6" s="71"/>
      <c r="U6" s="71"/>
      <c r="V6" s="66"/>
      <c r="W6" s="66"/>
      <c r="X6" s="66"/>
      <c r="Y6" s="66"/>
      <c r="Z6" s="66"/>
      <c r="AA6" s="273"/>
      <c r="AB6" s="274"/>
      <c r="AC6" s="85"/>
    </row>
    <row r="7" spans="1:31" ht="14.65" customHeight="1">
      <c r="B7" s="74"/>
      <c r="C7" s="71" t="s">
        <v>4</v>
      </c>
      <c r="D7" s="71"/>
      <c r="E7" s="71"/>
      <c r="F7" s="71"/>
      <c r="G7" s="71"/>
      <c r="H7" s="71"/>
      <c r="I7" s="66"/>
      <c r="J7" s="66"/>
      <c r="K7" s="66"/>
      <c r="L7" s="66"/>
      <c r="M7" s="260">
        <f t="shared" ref="M7:M30" si="0">IF(ABS(M72)&lt;$AB$69,IF(ABS(M72)&gt;0,0,"-"),ROUND(M72/$AB$69,0))</f>
        <v>18753945</v>
      </c>
      <c r="N7" s="261"/>
      <c r="O7" s="96"/>
      <c r="P7" s="71"/>
      <c r="Q7" s="71" t="s">
        <v>5</v>
      </c>
      <c r="R7" s="71"/>
      <c r="S7" s="71"/>
      <c r="T7" s="71"/>
      <c r="U7" s="71"/>
      <c r="V7" s="66"/>
      <c r="W7" s="66"/>
      <c r="X7" s="66"/>
      <c r="Y7" s="66"/>
      <c r="Z7" s="66"/>
      <c r="AA7" s="260">
        <f>IF(ABS(AA72)&lt;$AB$69,IF(ABS(AA72)&gt;0,0,"-"),ROUND(AA72/$AB$69,0))</f>
        <v>8202811</v>
      </c>
      <c r="AB7" s="261"/>
      <c r="AC7" s="96"/>
    </row>
    <row r="8" spans="1:31" ht="14.65" customHeight="1">
      <c r="B8" s="74"/>
      <c r="C8" s="71"/>
      <c r="D8" s="71" t="s">
        <v>6</v>
      </c>
      <c r="E8" s="71"/>
      <c r="F8" s="71"/>
      <c r="G8" s="71"/>
      <c r="H8" s="71"/>
      <c r="I8" s="66"/>
      <c r="J8" s="66"/>
      <c r="K8" s="66"/>
      <c r="L8" s="66"/>
      <c r="M8" s="260">
        <f t="shared" si="0"/>
        <v>16130023</v>
      </c>
      <c r="N8" s="261"/>
      <c r="O8" s="96"/>
      <c r="P8" s="71"/>
      <c r="Q8" s="71"/>
      <c r="R8" s="71" t="s">
        <v>149</v>
      </c>
      <c r="S8" s="71"/>
      <c r="T8" s="71"/>
      <c r="U8" s="71"/>
      <c r="V8" s="66"/>
      <c r="W8" s="66"/>
      <c r="X8" s="66"/>
      <c r="Y8" s="66"/>
      <c r="Z8" s="66"/>
      <c r="AA8" s="260">
        <f t="shared" ref="AA8:AA26" si="1">IF(ABS(AA73)&lt;$AB$69,IF(ABS(AA73)&gt;0,0,"-"),ROUND(AA73/$AB$69,0))</f>
        <v>7739603</v>
      </c>
      <c r="AB8" s="261"/>
      <c r="AC8" s="96"/>
    </row>
    <row r="9" spans="1:31" ht="14.65" customHeight="1">
      <c r="B9" s="74"/>
      <c r="C9" s="71"/>
      <c r="D9" s="71"/>
      <c r="E9" s="71" t="s">
        <v>7</v>
      </c>
      <c r="F9" s="71"/>
      <c r="G9" s="71"/>
      <c r="H9" s="71"/>
      <c r="I9" s="66"/>
      <c r="J9" s="66"/>
      <c r="K9" s="66"/>
      <c r="L9" s="66"/>
      <c r="M9" s="260">
        <f t="shared" si="0"/>
        <v>13813133</v>
      </c>
      <c r="N9" s="261"/>
      <c r="O9" s="96"/>
      <c r="P9" s="71"/>
      <c r="Q9" s="71"/>
      <c r="R9" s="76" t="s">
        <v>8</v>
      </c>
      <c r="S9" s="71"/>
      <c r="T9" s="71"/>
      <c r="U9" s="71"/>
      <c r="V9" s="66"/>
      <c r="W9" s="66"/>
      <c r="X9" s="66"/>
      <c r="Y9" s="66"/>
      <c r="Z9" s="66"/>
      <c r="AA9" s="260" t="str">
        <f t="shared" si="1"/>
        <v>-</v>
      </c>
      <c r="AB9" s="261"/>
      <c r="AC9" s="96"/>
    </row>
    <row r="10" spans="1:31" ht="14.65" customHeight="1">
      <c r="B10" s="74"/>
      <c r="C10" s="71"/>
      <c r="D10" s="71"/>
      <c r="E10" s="71"/>
      <c r="F10" s="71" t="s">
        <v>9</v>
      </c>
      <c r="G10" s="71"/>
      <c r="H10" s="71"/>
      <c r="I10" s="66"/>
      <c r="J10" s="66"/>
      <c r="K10" s="66"/>
      <c r="L10" s="66"/>
      <c r="M10" s="260">
        <f t="shared" si="0"/>
        <v>951292</v>
      </c>
      <c r="N10" s="261"/>
      <c r="O10" s="96"/>
      <c r="P10" s="71"/>
      <c r="Q10" s="71"/>
      <c r="R10" s="71" t="s">
        <v>10</v>
      </c>
      <c r="S10" s="71"/>
      <c r="T10" s="71"/>
      <c r="U10" s="71"/>
      <c r="V10" s="66"/>
      <c r="W10" s="66"/>
      <c r="X10" s="66"/>
      <c r="Y10" s="66"/>
      <c r="Z10" s="66"/>
      <c r="AA10" s="260">
        <f t="shared" si="1"/>
        <v>450032</v>
      </c>
      <c r="AB10" s="261"/>
      <c r="AC10" s="96"/>
    </row>
    <row r="11" spans="1:31" ht="14.65" customHeight="1">
      <c r="B11" s="74"/>
      <c r="C11" s="71"/>
      <c r="D11" s="71"/>
      <c r="E11" s="71"/>
      <c r="F11" s="71" t="s">
        <v>11</v>
      </c>
      <c r="G11" s="71"/>
      <c r="H11" s="71"/>
      <c r="I11" s="66"/>
      <c r="J11" s="66"/>
      <c r="K11" s="66"/>
      <c r="L11" s="66"/>
      <c r="M11" s="260">
        <f t="shared" si="0"/>
        <v>1020582</v>
      </c>
      <c r="N11" s="261"/>
      <c r="O11" s="96"/>
      <c r="P11" s="71"/>
      <c r="Q11" s="71"/>
      <c r="R11" s="71" t="s">
        <v>12</v>
      </c>
      <c r="S11" s="71"/>
      <c r="T11" s="71"/>
      <c r="U11" s="71"/>
      <c r="V11" s="66"/>
      <c r="W11" s="66"/>
      <c r="X11" s="66"/>
      <c r="Y11" s="66"/>
      <c r="Z11" s="66"/>
      <c r="AA11" s="260" t="str">
        <f t="shared" si="1"/>
        <v>-</v>
      </c>
      <c r="AB11" s="261"/>
      <c r="AC11" s="96"/>
    </row>
    <row r="12" spans="1:31" ht="14.65" customHeight="1">
      <c r="B12" s="74"/>
      <c r="C12" s="71"/>
      <c r="D12" s="71"/>
      <c r="E12" s="71"/>
      <c r="F12" s="71" t="s">
        <v>13</v>
      </c>
      <c r="G12" s="71"/>
      <c r="H12" s="71"/>
      <c r="I12" s="66"/>
      <c r="J12" s="66"/>
      <c r="K12" s="66"/>
      <c r="L12" s="66"/>
      <c r="M12" s="260">
        <f t="shared" si="0"/>
        <v>22446697</v>
      </c>
      <c r="N12" s="261"/>
      <c r="O12" s="96"/>
      <c r="P12" s="71"/>
      <c r="Q12" s="71"/>
      <c r="R12" s="71" t="s">
        <v>14</v>
      </c>
      <c r="S12" s="71"/>
      <c r="T12" s="71"/>
      <c r="U12" s="71"/>
      <c r="V12" s="66"/>
      <c r="W12" s="66"/>
      <c r="X12" s="66"/>
      <c r="Y12" s="66"/>
      <c r="Z12" s="66"/>
      <c r="AA12" s="260">
        <f t="shared" si="1"/>
        <v>13176</v>
      </c>
      <c r="AB12" s="261"/>
      <c r="AC12" s="96"/>
    </row>
    <row r="13" spans="1:31" ht="14.65" customHeight="1">
      <c r="B13" s="74"/>
      <c r="C13" s="71"/>
      <c r="D13" s="71"/>
      <c r="E13" s="71"/>
      <c r="F13" s="71" t="s">
        <v>15</v>
      </c>
      <c r="G13" s="71"/>
      <c r="H13" s="71"/>
      <c r="I13" s="66"/>
      <c r="J13" s="66"/>
      <c r="K13" s="66"/>
      <c r="L13" s="66"/>
      <c r="M13" s="260">
        <f t="shared" si="0"/>
        <v>-10970284</v>
      </c>
      <c r="N13" s="261"/>
      <c r="O13" s="96"/>
      <c r="P13" s="71"/>
      <c r="Q13" s="71" t="s">
        <v>138</v>
      </c>
      <c r="R13" s="71"/>
      <c r="S13" s="71"/>
      <c r="T13" s="71"/>
      <c r="U13" s="71"/>
      <c r="V13" s="66"/>
      <c r="W13" s="66"/>
      <c r="X13" s="66"/>
      <c r="Y13" s="66"/>
      <c r="Z13" s="66"/>
      <c r="AA13" s="260">
        <f t="shared" si="1"/>
        <v>863273</v>
      </c>
      <c r="AB13" s="261"/>
      <c r="AC13" s="96"/>
    </row>
    <row r="14" spans="1:31" ht="14.65" customHeight="1">
      <c r="B14" s="74"/>
      <c r="C14" s="71"/>
      <c r="D14" s="71"/>
      <c r="E14" s="71"/>
      <c r="F14" s="71" t="s">
        <v>16</v>
      </c>
      <c r="G14" s="71"/>
      <c r="H14" s="71"/>
      <c r="I14" s="66"/>
      <c r="J14" s="66"/>
      <c r="K14" s="66"/>
      <c r="L14" s="66"/>
      <c r="M14" s="260">
        <f t="shared" si="0"/>
        <v>663551</v>
      </c>
      <c r="N14" s="261"/>
      <c r="O14" s="96"/>
      <c r="P14" s="71"/>
      <c r="Q14" s="71"/>
      <c r="R14" s="76" t="s">
        <v>154</v>
      </c>
      <c r="S14" s="71"/>
      <c r="T14" s="71"/>
      <c r="U14" s="71"/>
      <c r="V14" s="66"/>
      <c r="W14" s="66"/>
      <c r="X14" s="66"/>
      <c r="Y14" s="66"/>
      <c r="Z14" s="66"/>
      <c r="AA14" s="260">
        <f t="shared" si="1"/>
        <v>771083</v>
      </c>
      <c r="AB14" s="261"/>
      <c r="AC14" s="96"/>
    </row>
    <row r="15" spans="1:31" ht="14.65" customHeight="1">
      <c r="B15" s="74"/>
      <c r="C15" s="71"/>
      <c r="D15" s="71"/>
      <c r="E15" s="71"/>
      <c r="F15" s="71" t="s">
        <v>17</v>
      </c>
      <c r="G15" s="71"/>
      <c r="H15" s="71"/>
      <c r="I15" s="66"/>
      <c r="J15" s="66"/>
      <c r="K15" s="66"/>
      <c r="L15" s="66"/>
      <c r="M15" s="260">
        <f t="shared" si="0"/>
        <v>-312558</v>
      </c>
      <c r="N15" s="261"/>
      <c r="O15" s="96"/>
      <c r="P15" s="71"/>
      <c r="Q15" s="71"/>
      <c r="R15" s="76" t="s">
        <v>18</v>
      </c>
      <c r="S15" s="76"/>
      <c r="T15" s="76"/>
      <c r="U15" s="76"/>
      <c r="V15" s="77"/>
      <c r="W15" s="77"/>
      <c r="X15" s="77"/>
      <c r="Y15" s="77"/>
      <c r="Z15" s="77"/>
      <c r="AA15" s="260" t="str">
        <f t="shared" si="1"/>
        <v>-</v>
      </c>
      <c r="AB15" s="261"/>
      <c r="AC15" s="96"/>
    </row>
    <row r="16" spans="1:31" ht="14.65" customHeight="1">
      <c r="B16" s="74"/>
      <c r="C16" s="71"/>
      <c r="D16" s="71"/>
      <c r="E16" s="71"/>
      <c r="F16" s="71" t="s">
        <v>139</v>
      </c>
      <c r="G16" s="78"/>
      <c r="H16" s="78"/>
      <c r="I16" s="79"/>
      <c r="J16" s="79"/>
      <c r="K16" s="79"/>
      <c r="L16" s="79"/>
      <c r="M16" s="260" t="str">
        <f t="shared" si="0"/>
        <v>-</v>
      </c>
      <c r="N16" s="261"/>
      <c r="O16" s="96"/>
      <c r="P16" s="71"/>
      <c r="Q16" s="71"/>
      <c r="R16" s="76" t="s">
        <v>19</v>
      </c>
      <c r="S16" s="76"/>
      <c r="T16" s="76"/>
      <c r="U16" s="76"/>
      <c r="V16" s="77"/>
      <c r="W16" s="77"/>
      <c r="X16" s="77"/>
      <c r="Y16" s="77"/>
      <c r="Z16" s="77"/>
      <c r="AA16" s="260" t="str">
        <f t="shared" si="1"/>
        <v>-</v>
      </c>
      <c r="AB16" s="261"/>
      <c r="AC16" s="96"/>
    </row>
    <row r="17" spans="2:29" ht="14.65" customHeight="1">
      <c r="B17" s="74"/>
      <c r="C17" s="71"/>
      <c r="D17" s="71"/>
      <c r="E17" s="71"/>
      <c r="F17" s="71" t="s">
        <v>140</v>
      </c>
      <c r="G17" s="78"/>
      <c r="H17" s="78"/>
      <c r="I17" s="79"/>
      <c r="J17" s="79"/>
      <c r="K17" s="79"/>
      <c r="L17" s="79"/>
      <c r="M17" s="260" t="str">
        <f t="shared" si="0"/>
        <v>-</v>
      </c>
      <c r="N17" s="261"/>
      <c r="O17" s="96"/>
      <c r="P17" s="66"/>
      <c r="Q17" s="71"/>
      <c r="R17" s="76" t="s">
        <v>225</v>
      </c>
      <c r="S17" s="76"/>
      <c r="T17" s="76"/>
      <c r="U17" s="76"/>
      <c r="V17" s="77"/>
      <c r="W17" s="77"/>
      <c r="X17" s="77"/>
      <c r="Y17" s="77"/>
      <c r="Z17" s="77"/>
      <c r="AA17" s="260" t="str">
        <f t="shared" si="1"/>
        <v>-</v>
      </c>
      <c r="AB17" s="261"/>
      <c r="AC17" s="96"/>
    </row>
    <row r="18" spans="2:29" ht="14.65" customHeight="1">
      <c r="B18" s="74"/>
      <c r="C18" s="71"/>
      <c r="D18" s="71"/>
      <c r="E18" s="71"/>
      <c r="F18" s="71" t="s">
        <v>21</v>
      </c>
      <c r="G18" s="78"/>
      <c r="H18" s="78"/>
      <c r="I18" s="79"/>
      <c r="J18" s="79"/>
      <c r="K18" s="79"/>
      <c r="L18" s="79"/>
      <c r="M18" s="260" t="str">
        <f t="shared" si="0"/>
        <v>-</v>
      </c>
      <c r="N18" s="261"/>
      <c r="O18" s="96"/>
      <c r="P18" s="66"/>
      <c r="Q18" s="71"/>
      <c r="R18" s="76" t="s">
        <v>224</v>
      </c>
      <c r="S18" s="76"/>
      <c r="T18" s="76"/>
      <c r="U18" s="76"/>
      <c r="V18" s="77"/>
      <c r="W18" s="77"/>
      <c r="X18" s="77"/>
      <c r="Y18" s="77"/>
      <c r="Z18" s="77"/>
      <c r="AA18" s="260" t="str">
        <f t="shared" si="1"/>
        <v>-</v>
      </c>
      <c r="AB18" s="261"/>
      <c r="AC18" s="96"/>
    </row>
    <row r="19" spans="2:29" ht="14.65" customHeight="1">
      <c r="B19" s="74"/>
      <c r="C19" s="71"/>
      <c r="D19" s="71"/>
      <c r="E19" s="71"/>
      <c r="F19" s="71" t="s">
        <v>141</v>
      </c>
      <c r="G19" s="78"/>
      <c r="H19" s="78"/>
      <c r="I19" s="79"/>
      <c r="J19" s="79"/>
      <c r="K19" s="79"/>
      <c r="L19" s="79"/>
      <c r="M19" s="260" t="str">
        <f t="shared" si="0"/>
        <v>-</v>
      </c>
      <c r="N19" s="261"/>
      <c r="O19" s="96"/>
      <c r="P19" s="71"/>
      <c r="Q19" s="71"/>
      <c r="R19" s="71" t="s">
        <v>223</v>
      </c>
      <c r="S19" s="71"/>
      <c r="T19" s="71"/>
      <c r="U19" s="71"/>
      <c r="V19" s="66"/>
      <c r="W19" s="66"/>
      <c r="X19" s="66"/>
      <c r="Y19" s="66"/>
      <c r="Z19" s="66"/>
      <c r="AA19" s="260">
        <f t="shared" si="1"/>
        <v>47647</v>
      </c>
      <c r="AB19" s="261"/>
      <c r="AC19" s="96"/>
    </row>
    <row r="20" spans="2:29" ht="14.65" customHeight="1">
      <c r="B20" s="74"/>
      <c r="C20" s="71"/>
      <c r="D20" s="71"/>
      <c r="E20" s="71"/>
      <c r="F20" s="71" t="s">
        <v>24</v>
      </c>
      <c r="G20" s="78"/>
      <c r="H20" s="78"/>
      <c r="I20" s="79"/>
      <c r="J20" s="79"/>
      <c r="K20" s="79"/>
      <c r="L20" s="79"/>
      <c r="M20" s="260" t="str">
        <f t="shared" si="0"/>
        <v>-</v>
      </c>
      <c r="N20" s="261"/>
      <c r="O20" s="96"/>
      <c r="P20" s="71"/>
      <c r="Q20" s="71"/>
      <c r="R20" s="76" t="s">
        <v>142</v>
      </c>
      <c r="S20" s="71"/>
      <c r="T20" s="71"/>
      <c r="U20" s="71"/>
      <c r="V20" s="66"/>
      <c r="W20" s="66"/>
      <c r="X20" s="66"/>
      <c r="Y20" s="66"/>
      <c r="Z20" s="66"/>
      <c r="AA20" s="260">
        <f t="shared" si="1"/>
        <v>33001</v>
      </c>
      <c r="AB20" s="261"/>
      <c r="AC20" s="96"/>
    </row>
    <row r="21" spans="2:29" ht="14.65" customHeight="1">
      <c r="B21" s="74"/>
      <c r="C21" s="71"/>
      <c r="D21" s="71"/>
      <c r="E21" s="71"/>
      <c r="F21" s="71" t="s">
        <v>215</v>
      </c>
      <c r="G21" s="78"/>
      <c r="H21" s="78"/>
      <c r="I21" s="79"/>
      <c r="J21" s="79"/>
      <c r="K21" s="79"/>
      <c r="L21" s="79"/>
      <c r="M21" s="260" t="str">
        <f t="shared" si="0"/>
        <v>-</v>
      </c>
      <c r="N21" s="261"/>
      <c r="O21" s="96"/>
      <c r="P21" s="71"/>
      <c r="Q21" s="71"/>
      <c r="R21" s="71" t="s">
        <v>227</v>
      </c>
      <c r="S21" s="71"/>
      <c r="T21" s="71"/>
      <c r="U21" s="71"/>
      <c r="V21" s="66"/>
      <c r="W21" s="66"/>
      <c r="X21" s="66"/>
      <c r="Y21" s="66"/>
      <c r="Z21" s="66"/>
      <c r="AA21" s="260">
        <f t="shared" si="1"/>
        <v>11542</v>
      </c>
      <c r="AB21" s="261"/>
      <c r="AC21" s="100"/>
    </row>
    <row r="22" spans="2:29" ht="14.65" customHeight="1">
      <c r="B22" s="74"/>
      <c r="C22" s="71"/>
      <c r="D22" s="71"/>
      <c r="E22" s="71"/>
      <c r="F22" s="71" t="s">
        <v>143</v>
      </c>
      <c r="G22" s="71"/>
      <c r="H22" s="71"/>
      <c r="I22" s="66"/>
      <c r="J22" s="66"/>
      <c r="K22" s="66"/>
      <c r="L22" s="66"/>
      <c r="M22" s="260" t="str">
        <f t="shared" si="0"/>
        <v>-</v>
      </c>
      <c r="N22" s="261"/>
      <c r="O22" s="96"/>
      <c r="P22" s="285" t="s">
        <v>235</v>
      </c>
      <c r="Q22" s="285"/>
      <c r="R22" s="285"/>
      <c r="S22" s="285"/>
      <c r="T22" s="285"/>
      <c r="U22" s="285"/>
      <c r="V22" s="285"/>
      <c r="W22" s="285"/>
      <c r="X22" s="285"/>
      <c r="Y22" s="285"/>
      <c r="Z22" s="286"/>
      <c r="AA22" s="287">
        <f t="shared" si="1"/>
        <v>9066084</v>
      </c>
      <c r="AB22" s="288"/>
      <c r="AC22" s="101"/>
    </row>
    <row r="23" spans="2:29" ht="14.65" customHeight="1">
      <c r="B23" s="74"/>
      <c r="C23" s="71"/>
      <c r="D23" s="71"/>
      <c r="E23" s="71"/>
      <c r="F23" s="71" t="s">
        <v>216</v>
      </c>
      <c r="G23" s="71"/>
      <c r="H23" s="71"/>
      <c r="I23" s="66"/>
      <c r="J23" s="66"/>
      <c r="K23" s="66"/>
      <c r="L23" s="66"/>
      <c r="M23" s="260" t="str">
        <f t="shared" si="0"/>
        <v>-</v>
      </c>
      <c r="N23" s="261"/>
      <c r="O23" s="96"/>
      <c r="P23" s="71" t="s">
        <v>234</v>
      </c>
      <c r="Q23" s="82"/>
      <c r="R23" s="82"/>
      <c r="S23" s="82"/>
      <c r="T23" s="82"/>
      <c r="U23" s="82"/>
      <c r="V23" s="82"/>
      <c r="W23" s="82"/>
      <c r="X23" s="82"/>
      <c r="Y23" s="82"/>
      <c r="Z23" s="80"/>
      <c r="AA23" s="289"/>
      <c r="AB23" s="290"/>
      <c r="AC23" s="96"/>
    </row>
    <row r="24" spans="2:29" ht="14.65" customHeight="1">
      <c r="B24" s="74"/>
      <c r="C24" s="71"/>
      <c r="D24" s="71"/>
      <c r="E24" s="71"/>
      <c r="F24" s="71" t="s">
        <v>29</v>
      </c>
      <c r="G24" s="71"/>
      <c r="H24" s="71"/>
      <c r="I24" s="66"/>
      <c r="J24" s="66"/>
      <c r="K24" s="66"/>
      <c r="L24" s="66"/>
      <c r="M24" s="260">
        <f t="shared" si="0"/>
        <v>13852</v>
      </c>
      <c r="N24" s="261"/>
      <c r="O24" s="96"/>
      <c r="P24" s="71"/>
      <c r="Q24" s="76" t="s">
        <v>236</v>
      </c>
      <c r="R24" s="71"/>
      <c r="S24" s="71"/>
      <c r="T24" s="71"/>
      <c r="U24" s="71"/>
      <c r="V24" s="66"/>
      <c r="W24" s="66"/>
      <c r="X24" s="66"/>
      <c r="Y24" s="66"/>
      <c r="Z24" s="66"/>
      <c r="AA24" s="260">
        <f t="shared" si="1"/>
        <v>19946779</v>
      </c>
      <c r="AB24" s="261"/>
      <c r="AC24" s="96"/>
    </row>
    <row r="25" spans="2:29" ht="14.65" customHeight="1">
      <c r="B25" s="74"/>
      <c r="C25" s="71"/>
      <c r="D25" s="71"/>
      <c r="E25" s="71" t="s">
        <v>217</v>
      </c>
      <c r="F25" s="71"/>
      <c r="G25" s="71"/>
      <c r="H25" s="71"/>
      <c r="I25" s="66"/>
      <c r="J25" s="66"/>
      <c r="K25" s="66"/>
      <c r="L25" s="66"/>
      <c r="M25" s="260">
        <f t="shared" si="0"/>
        <v>2233437</v>
      </c>
      <c r="N25" s="261"/>
      <c r="O25" s="96"/>
      <c r="P25" s="71"/>
      <c r="Q25" s="66" t="s">
        <v>237</v>
      </c>
      <c r="R25" s="71"/>
      <c r="S25" s="71"/>
      <c r="T25" s="71"/>
      <c r="U25" s="71"/>
      <c r="V25" s="66"/>
      <c r="W25" s="66"/>
      <c r="X25" s="66"/>
      <c r="Y25" s="66"/>
      <c r="Z25" s="66"/>
      <c r="AA25" s="260">
        <f t="shared" si="1"/>
        <v>-8915706</v>
      </c>
      <c r="AB25" s="261"/>
      <c r="AC25" s="96"/>
    </row>
    <row r="26" spans="2:29" ht="14.65" customHeight="1">
      <c r="B26" s="74"/>
      <c r="C26" s="71"/>
      <c r="D26" s="71"/>
      <c r="E26" s="71"/>
      <c r="F26" s="71" t="s">
        <v>9</v>
      </c>
      <c r="G26" s="71"/>
      <c r="H26" s="71"/>
      <c r="I26" s="66"/>
      <c r="J26" s="66"/>
      <c r="K26" s="66"/>
      <c r="L26" s="66"/>
      <c r="M26" s="260">
        <f t="shared" si="0"/>
        <v>205</v>
      </c>
      <c r="N26" s="261"/>
      <c r="O26" s="96"/>
      <c r="P26" s="66"/>
      <c r="Q26" s="66" t="s">
        <v>210</v>
      </c>
      <c r="R26" s="66"/>
      <c r="S26" s="66"/>
      <c r="T26" s="66"/>
      <c r="U26" s="66"/>
      <c r="V26" s="66"/>
      <c r="W26" s="66"/>
      <c r="X26" s="66"/>
      <c r="Y26" s="66"/>
      <c r="Z26" s="84"/>
      <c r="AA26" s="260" t="str">
        <f t="shared" si="1"/>
        <v>-</v>
      </c>
      <c r="AB26" s="261"/>
      <c r="AC26" s="97"/>
    </row>
    <row r="27" spans="2:29" ht="14.65" customHeight="1">
      <c r="B27" s="74"/>
      <c r="C27" s="71"/>
      <c r="D27" s="71"/>
      <c r="E27" s="71"/>
      <c r="F27" s="71" t="s">
        <v>218</v>
      </c>
      <c r="G27" s="71"/>
      <c r="H27" s="71"/>
      <c r="I27" s="66"/>
      <c r="J27" s="66"/>
      <c r="K27" s="66"/>
      <c r="L27" s="66"/>
      <c r="M27" s="260" t="str">
        <f t="shared" si="0"/>
        <v>-</v>
      </c>
      <c r="N27" s="261"/>
      <c r="O27" s="96"/>
      <c r="P27" s="66"/>
      <c r="Q27" s="66"/>
      <c r="R27" s="66"/>
      <c r="S27" s="66"/>
      <c r="T27" s="66"/>
      <c r="U27" s="66"/>
      <c r="V27" s="66"/>
      <c r="W27" s="66"/>
      <c r="X27" s="66"/>
      <c r="Y27" s="66"/>
      <c r="Z27" s="66"/>
      <c r="AA27" s="273"/>
      <c r="AB27" s="274"/>
      <c r="AC27" s="85"/>
    </row>
    <row r="28" spans="2:29" ht="14.65" customHeight="1">
      <c r="B28" s="74"/>
      <c r="C28" s="71"/>
      <c r="D28" s="71"/>
      <c r="E28" s="71"/>
      <c r="F28" s="71" t="s">
        <v>219</v>
      </c>
      <c r="G28" s="71"/>
      <c r="H28" s="71"/>
      <c r="I28" s="66"/>
      <c r="J28" s="66"/>
      <c r="K28" s="66"/>
      <c r="L28" s="66"/>
      <c r="M28" s="260" t="str">
        <f t="shared" si="0"/>
        <v>-</v>
      </c>
      <c r="N28" s="261"/>
      <c r="O28" s="96"/>
      <c r="P28" s="66"/>
      <c r="Q28" s="66"/>
      <c r="R28" s="66"/>
      <c r="S28" s="66"/>
      <c r="T28" s="66"/>
      <c r="U28" s="66"/>
      <c r="V28" s="66"/>
      <c r="W28" s="66"/>
      <c r="X28" s="66"/>
      <c r="Y28" s="66"/>
      <c r="Z28" s="66"/>
      <c r="AA28" s="273"/>
      <c r="AB28" s="274"/>
      <c r="AC28" s="85"/>
    </row>
    <row r="29" spans="2:29" ht="14.65" customHeight="1">
      <c r="B29" s="74"/>
      <c r="C29" s="71"/>
      <c r="D29" s="71"/>
      <c r="E29" s="71"/>
      <c r="F29" s="71" t="s">
        <v>16</v>
      </c>
      <c r="G29" s="71"/>
      <c r="H29" s="71"/>
      <c r="I29" s="66"/>
      <c r="J29" s="66"/>
      <c r="K29" s="66"/>
      <c r="L29" s="66"/>
      <c r="M29" s="260">
        <f t="shared" si="0"/>
        <v>10257556</v>
      </c>
      <c r="N29" s="261"/>
      <c r="O29" s="96"/>
      <c r="P29" s="66"/>
      <c r="Q29" s="66"/>
      <c r="R29" s="66"/>
      <c r="S29" s="66"/>
      <c r="T29" s="66"/>
      <c r="U29" s="66"/>
      <c r="V29" s="66"/>
      <c r="W29" s="66"/>
      <c r="X29" s="66"/>
      <c r="Y29" s="66"/>
      <c r="Z29" s="66"/>
      <c r="AA29" s="273"/>
      <c r="AB29" s="274"/>
      <c r="AC29" s="85"/>
    </row>
    <row r="30" spans="2:29" ht="14.65" customHeight="1">
      <c r="B30" s="74"/>
      <c r="C30" s="71"/>
      <c r="D30" s="71"/>
      <c r="E30" s="71"/>
      <c r="F30" s="71" t="s">
        <v>220</v>
      </c>
      <c r="G30" s="71"/>
      <c r="H30" s="71"/>
      <c r="I30" s="66"/>
      <c r="J30" s="66"/>
      <c r="K30" s="66"/>
      <c r="L30" s="66"/>
      <c r="M30" s="260">
        <f t="shared" si="0"/>
        <v>-8042777</v>
      </c>
      <c r="N30" s="261"/>
      <c r="O30" s="96"/>
      <c r="P30" s="66"/>
      <c r="Q30" s="66"/>
      <c r="R30" s="66"/>
      <c r="S30" s="66"/>
      <c r="T30" s="66"/>
      <c r="U30" s="66"/>
      <c r="V30" s="66"/>
      <c r="W30" s="66"/>
      <c r="X30" s="66"/>
      <c r="Y30" s="66"/>
      <c r="Z30" s="66"/>
      <c r="AA30" s="273"/>
      <c r="AB30" s="274"/>
      <c r="AC30" s="85"/>
    </row>
    <row r="31" spans="2:29" ht="14.65" customHeight="1">
      <c r="B31" s="74"/>
      <c r="C31" s="71"/>
      <c r="D31" s="71"/>
      <c r="E31" s="71"/>
      <c r="F31" s="71" t="s">
        <v>35</v>
      </c>
      <c r="G31" s="71"/>
      <c r="H31" s="71"/>
      <c r="I31" s="66"/>
      <c r="J31" s="66"/>
      <c r="K31" s="66"/>
      <c r="L31" s="66"/>
      <c r="M31" s="260" t="str">
        <f t="shared" ref="M31:M32" si="2">IF(ABS(M96)&lt;$AB$69,IF(ABS(M96)&gt;0,0,"-"),ROUND(M96/$AB$69,0))</f>
        <v>-</v>
      </c>
      <c r="N31" s="261"/>
      <c r="O31" s="96"/>
      <c r="P31" s="66"/>
      <c r="Q31" s="66"/>
      <c r="R31" s="66"/>
      <c r="S31" s="66"/>
      <c r="T31" s="66"/>
      <c r="U31" s="66"/>
      <c r="V31" s="66"/>
      <c r="W31" s="66"/>
      <c r="X31" s="66"/>
      <c r="Y31" s="66"/>
      <c r="Z31" s="66"/>
      <c r="AA31" s="273"/>
      <c r="AB31" s="274"/>
      <c r="AC31" s="85"/>
    </row>
    <row r="32" spans="2:29" ht="14.65" customHeight="1">
      <c r="B32" s="74"/>
      <c r="C32" s="71"/>
      <c r="D32" s="71"/>
      <c r="E32" s="71"/>
      <c r="F32" s="71" t="s">
        <v>216</v>
      </c>
      <c r="G32" s="71"/>
      <c r="H32" s="71"/>
      <c r="I32" s="66"/>
      <c r="J32" s="66"/>
      <c r="K32" s="66"/>
      <c r="L32" s="66"/>
      <c r="M32" s="260" t="str">
        <f t="shared" si="2"/>
        <v>-</v>
      </c>
      <c r="N32" s="261"/>
      <c r="O32" s="96"/>
      <c r="P32" s="66"/>
      <c r="Q32" s="66"/>
      <c r="R32" s="66"/>
      <c r="S32" s="66"/>
      <c r="T32" s="66"/>
      <c r="U32" s="66"/>
      <c r="V32" s="66"/>
      <c r="W32" s="66"/>
      <c r="X32" s="66"/>
      <c r="Y32" s="66"/>
      <c r="Z32" s="66"/>
      <c r="AA32" s="273"/>
      <c r="AB32" s="274"/>
      <c r="AC32" s="85"/>
    </row>
    <row r="33" spans="2:29" ht="14.65" customHeight="1">
      <c r="B33" s="74"/>
      <c r="C33" s="71"/>
      <c r="D33" s="71"/>
      <c r="E33" s="71"/>
      <c r="F33" s="71" t="s">
        <v>29</v>
      </c>
      <c r="G33" s="71"/>
      <c r="H33" s="71"/>
      <c r="I33" s="66"/>
      <c r="J33" s="66"/>
      <c r="K33" s="66"/>
      <c r="L33" s="66"/>
      <c r="M33" s="260">
        <f t="shared" ref="M33:M63" si="3">IF(ABS(M98)&lt;$AB$69,IF(ABS(M98)&gt;0,0,"-"),ROUND(M98/$AB$69,0))</f>
        <v>18454</v>
      </c>
      <c r="N33" s="261"/>
      <c r="O33" s="96"/>
      <c r="P33" s="66"/>
      <c r="Q33" s="66"/>
      <c r="R33" s="66"/>
      <c r="S33" s="66"/>
      <c r="T33" s="66"/>
      <c r="U33" s="66"/>
      <c r="V33" s="66"/>
      <c r="W33" s="66"/>
      <c r="X33" s="66"/>
      <c r="Y33" s="66"/>
      <c r="Z33" s="66"/>
      <c r="AA33" s="273"/>
      <c r="AB33" s="274"/>
      <c r="AC33" s="85"/>
    </row>
    <row r="34" spans="2:29" ht="14.65" customHeight="1">
      <c r="B34" s="74"/>
      <c r="C34" s="71"/>
      <c r="D34" s="71"/>
      <c r="E34" s="71" t="s">
        <v>36</v>
      </c>
      <c r="F34" s="86"/>
      <c r="G34" s="86"/>
      <c r="H34" s="86"/>
      <c r="I34" s="87"/>
      <c r="J34" s="87"/>
      <c r="K34" s="87"/>
      <c r="L34" s="87"/>
      <c r="M34" s="260">
        <f t="shared" si="3"/>
        <v>1303503</v>
      </c>
      <c r="N34" s="261"/>
      <c r="O34" s="96"/>
      <c r="P34" s="66"/>
      <c r="Q34" s="66"/>
      <c r="R34" s="66"/>
      <c r="S34" s="66"/>
      <c r="T34" s="66"/>
      <c r="U34" s="66"/>
      <c r="V34" s="66"/>
      <c r="W34" s="66"/>
      <c r="X34" s="66"/>
      <c r="Y34" s="66"/>
      <c r="Z34" s="66"/>
      <c r="AA34" s="273"/>
      <c r="AB34" s="274"/>
      <c r="AC34" s="85"/>
    </row>
    <row r="35" spans="2:29" ht="14.65" customHeight="1">
      <c r="B35" s="74"/>
      <c r="C35" s="71"/>
      <c r="D35" s="71"/>
      <c r="E35" s="71" t="s">
        <v>221</v>
      </c>
      <c r="F35" s="86"/>
      <c r="G35" s="86"/>
      <c r="H35" s="86"/>
      <c r="I35" s="87"/>
      <c r="J35" s="87"/>
      <c r="K35" s="87"/>
      <c r="L35" s="87"/>
      <c r="M35" s="260">
        <f t="shared" si="3"/>
        <v>-1220049</v>
      </c>
      <c r="N35" s="261"/>
      <c r="O35" s="96"/>
      <c r="P35" s="66"/>
      <c r="Q35" s="66"/>
      <c r="R35" s="66"/>
      <c r="S35" s="66"/>
      <c r="T35" s="66"/>
      <c r="U35" s="66"/>
      <c r="V35" s="66"/>
      <c r="W35" s="66"/>
      <c r="X35" s="66"/>
      <c r="Y35" s="66"/>
      <c r="Z35" s="66"/>
      <c r="AA35" s="273"/>
      <c r="AB35" s="274"/>
      <c r="AC35" s="85"/>
    </row>
    <row r="36" spans="2:29" ht="14.65" customHeight="1">
      <c r="B36" s="74"/>
      <c r="C36" s="71"/>
      <c r="D36" s="71" t="s">
        <v>222</v>
      </c>
      <c r="E36" s="71"/>
      <c r="F36" s="86"/>
      <c r="G36" s="86"/>
      <c r="H36" s="86"/>
      <c r="I36" s="87"/>
      <c r="J36" s="87"/>
      <c r="K36" s="87"/>
      <c r="L36" s="87"/>
      <c r="M36" s="260">
        <f t="shared" si="3"/>
        <v>22116</v>
      </c>
      <c r="N36" s="261"/>
      <c r="O36" s="96"/>
      <c r="P36" s="66"/>
      <c r="Q36" s="66"/>
      <c r="R36" s="66"/>
      <c r="S36" s="66"/>
      <c r="T36" s="66"/>
      <c r="U36" s="66"/>
      <c r="V36" s="66"/>
      <c r="W36" s="66"/>
      <c r="X36" s="66"/>
      <c r="Y36" s="66"/>
      <c r="Z36" s="66"/>
      <c r="AA36" s="73"/>
      <c r="AB36" s="68"/>
      <c r="AC36" s="85"/>
    </row>
    <row r="37" spans="2:29" ht="14.65" customHeight="1">
      <c r="B37" s="74"/>
      <c r="C37" s="71"/>
      <c r="D37" s="71"/>
      <c r="E37" s="71" t="s">
        <v>39</v>
      </c>
      <c r="F37" s="71"/>
      <c r="G37" s="71"/>
      <c r="H37" s="71"/>
      <c r="I37" s="66"/>
      <c r="J37" s="66"/>
      <c r="K37" s="66"/>
      <c r="L37" s="66"/>
      <c r="M37" s="260">
        <f t="shared" si="3"/>
        <v>22116</v>
      </c>
      <c r="N37" s="261"/>
      <c r="O37" s="96"/>
      <c r="P37" s="66"/>
      <c r="Q37" s="66"/>
      <c r="R37" s="66"/>
      <c r="S37" s="66"/>
      <c r="T37" s="66"/>
      <c r="U37" s="66"/>
      <c r="V37" s="66"/>
      <c r="W37" s="66"/>
      <c r="X37" s="66"/>
      <c r="Y37" s="66"/>
      <c r="Z37" s="66"/>
      <c r="AA37" s="73"/>
      <c r="AB37" s="68"/>
      <c r="AC37" s="85"/>
    </row>
    <row r="38" spans="2:29" ht="14.65" customHeight="1">
      <c r="B38" s="74"/>
      <c r="C38" s="71"/>
      <c r="D38" s="71"/>
      <c r="E38" s="71" t="s">
        <v>144</v>
      </c>
      <c r="F38" s="71"/>
      <c r="G38" s="71"/>
      <c r="H38" s="71"/>
      <c r="I38" s="66"/>
      <c r="J38" s="66"/>
      <c r="K38" s="66"/>
      <c r="L38" s="66"/>
      <c r="M38" s="260" t="str">
        <f t="shared" si="3"/>
        <v>-</v>
      </c>
      <c r="N38" s="261"/>
      <c r="O38" s="96"/>
      <c r="P38" s="66"/>
      <c r="Q38" s="66"/>
      <c r="R38" s="66"/>
      <c r="S38" s="66"/>
      <c r="T38" s="66"/>
      <c r="U38" s="66"/>
      <c r="V38" s="66"/>
      <c r="W38" s="66"/>
      <c r="X38" s="66"/>
      <c r="Y38" s="66"/>
      <c r="Z38" s="66"/>
      <c r="AA38" s="73"/>
      <c r="AB38" s="68"/>
      <c r="AC38" s="85"/>
    </row>
    <row r="39" spans="2:29" ht="14.65" customHeight="1">
      <c r="B39" s="74"/>
      <c r="C39" s="71"/>
      <c r="D39" s="71" t="s">
        <v>40</v>
      </c>
      <c r="E39" s="71"/>
      <c r="F39" s="71"/>
      <c r="G39" s="71"/>
      <c r="H39" s="71"/>
      <c r="I39" s="71"/>
      <c r="J39" s="66"/>
      <c r="K39" s="66"/>
      <c r="L39" s="66"/>
      <c r="M39" s="260">
        <f t="shared" si="3"/>
        <v>2601806</v>
      </c>
      <c r="N39" s="261"/>
      <c r="O39" s="96"/>
      <c r="P39" s="66"/>
      <c r="Q39" s="66"/>
      <c r="R39" s="66"/>
      <c r="S39" s="66"/>
      <c r="T39" s="66"/>
      <c r="U39" s="66"/>
      <c r="V39" s="66"/>
      <c r="W39" s="66"/>
      <c r="X39" s="66"/>
      <c r="Y39" s="66"/>
      <c r="Z39" s="66"/>
      <c r="AA39" s="73"/>
      <c r="AB39" s="68"/>
      <c r="AC39" s="85"/>
    </row>
    <row r="40" spans="2:29" ht="14.65" customHeight="1">
      <c r="B40" s="74"/>
      <c r="C40" s="71"/>
      <c r="D40" s="71"/>
      <c r="E40" s="71" t="s">
        <v>41</v>
      </c>
      <c r="F40" s="71"/>
      <c r="G40" s="71"/>
      <c r="H40" s="71"/>
      <c r="I40" s="71"/>
      <c r="J40" s="66"/>
      <c r="K40" s="66"/>
      <c r="L40" s="66"/>
      <c r="M40" s="260">
        <f t="shared" si="3"/>
        <v>660579</v>
      </c>
      <c r="N40" s="261"/>
      <c r="O40" s="96"/>
      <c r="P40" s="66"/>
      <c r="Q40" s="66"/>
      <c r="R40" s="66"/>
      <c r="S40" s="66"/>
      <c r="T40" s="66"/>
      <c r="U40" s="66"/>
      <c r="V40" s="66"/>
      <c r="W40" s="66"/>
      <c r="X40" s="66"/>
      <c r="Y40" s="66"/>
      <c r="Z40" s="66"/>
      <c r="AA40" s="73"/>
      <c r="AB40" s="68"/>
      <c r="AC40" s="85"/>
    </row>
    <row r="41" spans="2:29" ht="14.65" customHeight="1">
      <c r="B41" s="74"/>
      <c r="C41" s="71"/>
      <c r="D41" s="71"/>
      <c r="E41" s="71"/>
      <c r="F41" s="76" t="s">
        <v>42</v>
      </c>
      <c r="G41" s="71"/>
      <c r="H41" s="71"/>
      <c r="I41" s="71"/>
      <c r="J41" s="66"/>
      <c r="K41" s="66"/>
      <c r="L41" s="66"/>
      <c r="M41" s="260">
        <f t="shared" si="3"/>
        <v>35900</v>
      </c>
      <c r="N41" s="261"/>
      <c r="O41" s="96"/>
      <c r="P41" s="66"/>
      <c r="Q41" s="66"/>
      <c r="R41" s="66"/>
      <c r="S41" s="66"/>
      <c r="T41" s="66"/>
      <c r="U41" s="66"/>
      <c r="V41" s="66"/>
      <c r="W41" s="66"/>
      <c r="X41" s="66"/>
      <c r="Y41" s="66"/>
      <c r="Z41" s="66"/>
      <c r="AA41" s="273"/>
      <c r="AB41" s="274"/>
      <c r="AC41" s="85"/>
    </row>
    <row r="42" spans="2:29" ht="14.65" customHeight="1">
      <c r="B42" s="74"/>
      <c r="C42" s="71"/>
      <c r="D42" s="71"/>
      <c r="E42" s="71"/>
      <c r="F42" s="76" t="s">
        <v>43</v>
      </c>
      <c r="G42" s="71"/>
      <c r="H42" s="71"/>
      <c r="I42" s="71"/>
      <c r="J42" s="66"/>
      <c r="K42" s="66"/>
      <c r="L42" s="66"/>
      <c r="M42" s="260">
        <f t="shared" si="3"/>
        <v>624679</v>
      </c>
      <c r="N42" s="261"/>
      <c r="O42" s="96"/>
      <c r="P42" s="66"/>
      <c r="Q42" s="66"/>
      <c r="R42" s="66"/>
      <c r="S42" s="66"/>
      <c r="T42" s="66"/>
      <c r="U42" s="66"/>
      <c r="V42" s="66"/>
      <c r="W42" s="66"/>
      <c r="X42" s="66"/>
      <c r="Y42" s="66"/>
      <c r="Z42" s="66"/>
      <c r="AA42" s="273"/>
      <c r="AB42" s="274"/>
      <c r="AC42" s="85"/>
    </row>
    <row r="43" spans="2:29" ht="14.65" customHeight="1">
      <c r="B43" s="74"/>
      <c r="C43" s="71"/>
      <c r="D43" s="71"/>
      <c r="E43" s="71"/>
      <c r="F43" s="76" t="s">
        <v>14</v>
      </c>
      <c r="G43" s="71"/>
      <c r="H43" s="71"/>
      <c r="I43" s="71"/>
      <c r="J43" s="66"/>
      <c r="K43" s="66"/>
      <c r="L43" s="66"/>
      <c r="M43" s="260" t="str">
        <f t="shared" si="3"/>
        <v>-</v>
      </c>
      <c r="N43" s="261"/>
      <c r="O43" s="96"/>
      <c r="P43" s="66"/>
      <c r="Q43" s="66"/>
      <c r="R43" s="66"/>
      <c r="S43" s="66"/>
      <c r="T43" s="66"/>
      <c r="U43" s="66"/>
      <c r="V43" s="66"/>
      <c r="W43" s="66"/>
      <c r="X43" s="66"/>
      <c r="Y43" s="66"/>
      <c r="Z43" s="66"/>
      <c r="AA43" s="273"/>
      <c r="AB43" s="274"/>
      <c r="AC43" s="85"/>
    </row>
    <row r="44" spans="2:29" ht="14.65" customHeight="1">
      <c r="B44" s="74"/>
      <c r="C44" s="71"/>
      <c r="D44" s="71"/>
      <c r="E44" s="88" t="s">
        <v>202</v>
      </c>
      <c r="F44" s="88"/>
      <c r="G44" s="88"/>
      <c r="H44" s="88"/>
      <c r="I44" s="89"/>
      <c r="J44" s="89"/>
      <c r="K44" s="89"/>
      <c r="L44" s="89"/>
      <c r="M44" s="260" t="str">
        <f t="shared" si="3"/>
        <v>-</v>
      </c>
      <c r="N44" s="261"/>
      <c r="O44" s="96"/>
      <c r="P44" s="66"/>
      <c r="Q44" s="66"/>
      <c r="R44" s="66"/>
      <c r="S44" s="66"/>
      <c r="T44" s="66"/>
      <c r="U44" s="66"/>
      <c r="V44" s="66"/>
      <c r="W44" s="66"/>
      <c r="X44" s="66"/>
      <c r="Y44" s="66"/>
      <c r="Z44" s="66"/>
      <c r="AA44" s="273"/>
      <c r="AB44" s="274"/>
      <c r="AC44" s="85"/>
    </row>
    <row r="45" spans="2:29" ht="14.65" customHeight="1">
      <c r="B45" s="74"/>
      <c r="C45" s="71"/>
      <c r="D45" s="71"/>
      <c r="E45" s="71" t="s">
        <v>44</v>
      </c>
      <c r="F45" s="71"/>
      <c r="G45" s="71"/>
      <c r="H45" s="71"/>
      <c r="I45" s="66"/>
      <c r="J45" s="66"/>
      <c r="K45" s="66"/>
      <c r="L45" s="66"/>
      <c r="M45" s="260">
        <f t="shared" si="3"/>
        <v>58919</v>
      </c>
      <c r="N45" s="261"/>
      <c r="O45" s="96"/>
      <c r="P45" s="66"/>
      <c r="Q45" s="66"/>
      <c r="R45" s="66"/>
      <c r="S45" s="66"/>
      <c r="T45" s="66"/>
      <c r="U45" s="66"/>
      <c r="V45" s="66"/>
      <c r="W45" s="66"/>
      <c r="X45" s="66"/>
      <c r="Y45" s="66"/>
      <c r="Z45" s="66"/>
      <c r="AA45" s="273"/>
      <c r="AB45" s="274"/>
      <c r="AC45" s="85"/>
    </row>
    <row r="46" spans="2:29" ht="14.65" customHeight="1">
      <c r="B46" s="74"/>
      <c r="C46" s="71"/>
      <c r="D46" s="71"/>
      <c r="E46" s="71" t="s">
        <v>45</v>
      </c>
      <c r="F46" s="71"/>
      <c r="G46" s="71"/>
      <c r="H46" s="71"/>
      <c r="I46" s="66"/>
      <c r="J46" s="66"/>
      <c r="K46" s="66"/>
      <c r="L46" s="66"/>
      <c r="M46" s="260">
        <f t="shared" si="3"/>
        <v>45133</v>
      </c>
      <c r="N46" s="261"/>
      <c r="O46" s="96"/>
      <c r="P46" s="66"/>
      <c r="Q46" s="66"/>
      <c r="R46" s="66"/>
      <c r="S46" s="66"/>
      <c r="T46" s="66"/>
      <c r="U46" s="66"/>
      <c r="V46" s="66"/>
      <c r="W46" s="66"/>
      <c r="X46" s="66"/>
      <c r="Y46" s="66"/>
      <c r="Z46" s="66"/>
      <c r="AA46" s="273"/>
      <c r="AB46" s="274"/>
      <c r="AC46" s="85"/>
    </row>
    <row r="47" spans="2:29" ht="14.65" customHeight="1">
      <c r="B47" s="74"/>
      <c r="C47" s="71"/>
      <c r="D47" s="71"/>
      <c r="E47" s="71" t="s">
        <v>46</v>
      </c>
      <c r="F47" s="71"/>
      <c r="G47" s="71"/>
      <c r="H47" s="71"/>
      <c r="I47" s="66"/>
      <c r="J47" s="66"/>
      <c r="K47" s="66"/>
      <c r="L47" s="66"/>
      <c r="M47" s="260">
        <f t="shared" si="3"/>
        <v>1833011</v>
      </c>
      <c r="N47" s="261"/>
      <c r="O47" s="96"/>
      <c r="P47" s="66"/>
      <c r="Q47" s="66"/>
      <c r="R47" s="66"/>
      <c r="S47" s="66"/>
      <c r="T47" s="66"/>
      <c r="U47" s="66"/>
      <c r="V47" s="66"/>
      <c r="W47" s="66"/>
      <c r="X47" s="66"/>
      <c r="Y47" s="66"/>
      <c r="Z47" s="66"/>
      <c r="AA47" s="73"/>
      <c r="AB47" s="68"/>
      <c r="AC47" s="85"/>
    </row>
    <row r="48" spans="2:29" ht="14.65" customHeight="1">
      <c r="B48" s="74"/>
      <c r="C48" s="71"/>
      <c r="D48" s="71"/>
      <c r="E48" s="71"/>
      <c r="F48" s="76" t="s">
        <v>47</v>
      </c>
      <c r="G48" s="71"/>
      <c r="H48" s="71"/>
      <c r="I48" s="66"/>
      <c r="J48" s="66"/>
      <c r="K48" s="66"/>
      <c r="L48" s="66"/>
      <c r="M48" s="260">
        <f t="shared" si="3"/>
        <v>833650</v>
      </c>
      <c r="N48" s="261"/>
      <c r="O48" s="96"/>
      <c r="P48" s="66"/>
      <c r="Q48" s="66"/>
      <c r="R48" s="66"/>
      <c r="S48" s="66"/>
      <c r="T48" s="66"/>
      <c r="U48" s="66"/>
      <c r="V48" s="66"/>
      <c r="W48" s="66"/>
      <c r="X48" s="66"/>
      <c r="Y48" s="66"/>
      <c r="Z48" s="66"/>
      <c r="AA48" s="73"/>
      <c r="AB48" s="68"/>
      <c r="AC48" s="85"/>
    </row>
    <row r="49" spans="2:29" ht="14.65" customHeight="1">
      <c r="B49" s="74"/>
      <c r="C49" s="66"/>
      <c r="D49" s="71"/>
      <c r="E49" s="71"/>
      <c r="F49" s="71" t="s">
        <v>35</v>
      </c>
      <c r="G49" s="71"/>
      <c r="H49" s="71"/>
      <c r="I49" s="66"/>
      <c r="J49" s="66"/>
      <c r="K49" s="66"/>
      <c r="L49" s="66"/>
      <c r="M49" s="260">
        <f t="shared" si="3"/>
        <v>999361</v>
      </c>
      <c r="N49" s="261"/>
      <c r="O49" s="96"/>
      <c r="P49" s="66"/>
      <c r="Q49" s="66"/>
      <c r="R49" s="66"/>
      <c r="S49" s="66"/>
      <c r="T49" s="66"/>
      <c r="U49" s="66"/>
      <c r="V49" s="66"/>
      <c r="W49" s="66"/>
      <c r="X49" s="66"/>
      <c r="Y49" s="66"/>
      <c r="Z49" s="66"/>
      <c r="AA49" s="73"/>
      <c r="AB49" s="68"/>
      <c r="AC49" s="85"/>
    </row>
    <row r="50" spans="2:29" ht="14.65" customHeight="1">
      <c r="B50" s="74"/>
      <c r="C50" s="66"/>
      <c r="D50" s="71"/>
      <c r="E50" s="71" t="s">
        <v>14</v>
      </c>
      <c r="F50" s="71"/>
      <c r="G50" s="71"/>
      <c r="H50" s="71"/>
      <c r="I50" s="66"/>
      <c r="J50" s="66"/>
      <c r="K50" s="66"/>
      <c r="L50" s="66"/>
      <c r="M50" s="260" t="str">
        <f t="shared" si="3"/>
        <v>-</v>
      </c>
      <c r="N50" s="261"/>
      <c r="O50" s="96"/>
      <c r="P50" s="66"/>
      <c r="Q50" s="66"/>
      <c r="R50" s="66"/>
      <c r="S50" s="66"/>
      <c r="T50" s="66"/>
      <c r="U50" s="66"/>
      <c r="V50" s="66"/>
      <c r="W50" s="66"/>
      <c r="X50" s="66"/>
      <c r="Y50" s="66"/>
      <c r="Z50" s="66"/>
      <c r="AA50" s="73"/>
      <c r="AB50" s="68"/>
      <c r="AC50" s="85"/>
    </row>
    <row r="51" spans="2:29" ht="14.65" customHeight="1">
      <c r="B51" s="74"/>
      <c r="C51" s="66"/>
      <c r="D51" s="71"/>
      <c r="E51" s="76" t="s">
        <v>48</v>
      </c>
      <c r="F51" s="71"/>
      <c r="G51" s="71"/>
      <c r="H51" s="71"/>
      <c r="I51" s="66"/>
      <c r="J51" s="66"/>
      <c r="K51" s="66"/>
      <c r="L51" s="66"/>
      <c r="M51" s="260">
        <f t="shared" si="3"/>
        <v>4163</v>
      </c>
      <c r="N51" s="261"/>
      <c r="O51" s="96"/>
      <c r="P51" s="66"/>
      <c r="Q51" s="66"/>
      <c r="R51" s="66"/>
      <c r="S51" s="66"/>
      <c r="T51" s="66"/>
      <c r="U51" s="66"/>
      <c r="V51" s="66"/>
      <c r="W51" s="66"/>
      <c r="X51" s="66"/>
      <c r="Y51" s="66"/>
      <c r="Z51" s="66"/>
      <c r="AA51" s="273"/>
      <c r="AB51" s="274"/>
      <c r="AC51" s="85"/>
    </row>
    <row r="52" spans="2:29" ht="14.65" customHeight="1">
      <c r="B52" s="74"/>
      <c r="C52" s="66" t="s">
        <v>49</v>
      </c>
      <c r="D52" s="71"/>
      <c r="E52" s="72"/>
      <c r="F52" s="72"/>
      <c r="G52" s="72"/>
      <c r="H52" s="66"/>
      <c r="I52" s="66"/>
      <c r="J52" s="66"/>
      <c r="K52" s="66"/>
      <c r="L52" s="66"/>
      <c r="M52" s="260">
        <f t="shared" si="3"/>
        <v>1343212</v>
      </c>
      <c r="N52" s="261"/>
      <c r="O52" s="96"/>
      <c r="P52" s="66"/>
      <c r="Q52" s="66"/>
      <c r="R52" s="66"/>
      <c r="S52" s="66"/>
      <c r="T52" s="66"/>
      <c r="U52" s="66"/>
      <c r="V52" s="66"/>
      <c r="W52" s="66"/>
      <c r="X52" s="66"/>
      <c r="Y52" s="66"/>
      <c r="Z52" s="66"/>
      <c r="AA52" s="73"/>
      <c r="AB52" s="68"/>
      <c r="AC52" s="85"/>
    </row>
    <row r="53" spans="2:29" ht="14.65" customHeight="1">
      <c r="B53" s="74"/>
      <c r="C53" s="66"/>
      <c r="D53" s="71" t="s">
        <v>50</v>
      </c>
      <c r="E53" s="72"/>
      <c r="F53" s="72"/>
      <c r="G53" s="72"/>
      <c r="H53" s="66"/>
      <c r="I53" s="66"/>
      <c r="J53" s="66"/>
      <c r="K53" s="66"/>
      <c r="L53" s="66"/>
      <c r="M53" s="260">
        <f t="shared" si="3"/>
        <v>123884</v>
      </c>
      <c r="N53" s="261"/>
      <c r="O53" s="96"/>
      <c r="P53" s="66"/>
      <c r="Q53" s="66"/>
      <c r="R53" s="66"/>
      <c r="S53" s="66"/>
      <c r="T53" s="66"/>
      <c r="U53" s="66"/>
      <c r="V53" s="66"/>
      <c r="W53" s="66"/>
      <c r="X53" s="66"/>
      <c r="Y53" s="66"/>
      <c r="Z53" s="66"/>
      <c r="AA53" s="273"/>
      <c r="AB53" s="274"/>
      <c r="AC53" s="85"/>
    </row>
    <row r="54" spans="2:29" ht="14.65" customHeight="1">
      <c r="B54" s="74"/>
      <c r="C54" s="66"/>
      <c r="D54" s="76" t="s">
        <v>51</v>
      </c>
      <c r="E54" s="71"/>
      <c r="F54" s="86"/>
      <c r="G54" s="71"/>
      <c r="H54" s="71"/>
      <c r="I54" s="66"/>
      <c r="J54" s="66"/>
      <c r="K54" s="66"/>
      <c r="L54" s="66"/>
      <c r="M54" s="260">
        <f t="shared" si="3"/>
        <v>26494</v>
      </c>
      <c r="N54" s="261"/>
      <c r="O54" s="96"/>
      <c r="P54" s="66"/>
      <c r="Q54" s="66"/>
      <c r="R54" s="66"/>
      <c r="S54" s="66"/>
      <c r="T54" s="66"/>
      <c r="U54" s="66"/>
      <c r="V54" s="66"/>
      <c r="W54" s="66"/>
      <c r="X54" s="66"/>
      <c r="Y54" s="66"/>
      <c r="Z54" s="66"/>
      <c r="AA54" s="273"/>
      <c r="AB54" s="274"/>
      <c r="AC54" s="85"/>
    </row>
    <row r="55" spans="2:29" ht="14.65" customHeight="1">
      <c r="B55" s="74"/>
      <c r="C55" s="66"/>
      <c r="D55" s="71" t="s">
        <v>52</v>
      </c>
      <c r="E55" s="71"/>
      <c r="F55" s="71"/>
      <c r="G55" s="71"/>
      <c r="H55" s="71"/>
      <c r="I55" s="66"/>
      <c r="J55" s="66"/>
      <c r="K55" s="66"/>
      <c r="L55" s="66"/>
      <c r="M55" s="260" t="str">
        <f t="shared" si="3"/>
        <v>-</v>
      </c>
      <c r="N55" s="261"/>
      <c r="O55" s="96"/>
      <c r="P55" s="66"/>
      <c r="Q55" s="66"/>
      <c r="R55" s="66"/>
      <c r="S55" s="66"/>
      <c r="T55" s="66"/>
      <c r="U55" s="66"/>
      <c r="V55" s="66"/>
      <c r="W55" s="66"/>
      <c r="X55" s="66"/>
      <c r="Y55" s="66"/>
      <c r="Z55" s="66"/>
      <c r="AA55" s="273"/>
      <c r="AB55" s="274"/>
      <c r="AC55" s="85"/>
    </row>
    <row r="56" spans="2:29" ht="14.65" customHeight="1">
      <c r="B56" s="74"/>
      <c r="C56" s="71"/>
      <c r="D56" s="71" t="s">
        <v>46</v>
      </c>
      <c r="E56" s="71"/>
      <c r="F56" s="86"/>
      <c r="G56" s="71"/>
      <c r="H56" s="71"/>
      <c r="I56" s="66"/>
      <c r="J56" s="66"/>
      <c r="K56" s="66"/>
      <c r="L56" s="66"/>
      <c r="M56" s="260">
        <f t="shared" si="3"/>
        <v>1192834</v>
      </c>
      <c r="N56" s="261"/>
      <c r="O56" s="96"/>
      <c r="P56" s="66"/>
      <c r="Q56" s="66"/>
      <c r="R56" s="66"/>
      <c r="S56" s="66"/>
      <c r="T56" s="66"/>
      <c r="U56" s="66"/>
      <c r="V56" s="66"/>
      <c r="W56" s="66"/>
      <c r="X56" s="66"/>
      <c r="Y56" s="66"/>
      <c r="Z56" s="66"/>
      <c r="AA56" s="273"/>
      <c r="AB56" s="274"/>
      <c r="AC56" s="85"/>
    </row>
    <row r="57" spans="2:29" ht="14.65" customHeight="1">
      <c r="B57" s="74"/>
      <c r="C57" s="71"/>
      <c r="D57" s="71"/>
      <c r="E57" s="71" t="s">
        <v>53</v>
      </c>
      <c r="F57" s="71"/>
      <c r="G57" s="71"/>
      <c r="H57" s="71"/>
      <c r="I57" s="66"/>
      <c r="J57" s="66"/>
      <c r="K57" s="66"/>
      <c r="L57" s="66"/>
      <c r="M57" s="260">
        <f t="shared" si="3"/>
        <v>1172110</v>
      </c>
      <c r="N57" s="261"/>
      <c r="O57" s="96"/>
      <c r="P57" s="66"/>
      <c r="Q57" s="66"/>
      <c r="R57" s="66"/>
      <c r="S57" s="66"/>
      <c r="T57" s="66"/>
      <c r="U57" s="66"/>
      <c r="V57" s="66"/>
      <c r="W57" s="66"/>
      <c r="X57" s="66"/>
      <c r="Y57" s="66"/>
      <c r="Z57" s="66"/>
      <c r="AA57" s="273"/>
      <c r="AB57" s="274"/>
      <c r="AC57" s="85"/>
    </row>
    <row r="58" spans="2:29" ht="14.65" customHeight="1">
      <c r="B58" s="74"/>
      <c r="C58" s="71"/>
      <c r="D58" s="71"/>
      <c r="E58" s="76" t="s">
        <v>47</v>
      </c>
      <c r="F58" s="71"/>
      <c r="G58" s="71"/>
      <c r="H58" s="71"/>
      <c r="I58" s="66"/>
      <c r="J58" s="66"/>
      <c r="K58" s="66"/>
      <c r="L58" s="66"/>
      <c r="M58" s="260">
        <f t="shared" si="3"/>
        <v>20724</v>
      </c>
      <c r="N58" s="261"/>
      <c r="O58" s="96"/>
      <c r="P58" s="66"/>
      <c r="Q58" s="66"/>
      <c r="R58" s="66"/>
      <c r="S58" s="66"/>
      <c r="T58" s="66"/>
      <c r="U58" s="66"/>
      <c r="V58" s="66"/>
      <c r="W58" s="66"/>
      <c r="X58" s="66"/>
      <c r="Y58" s="66"/>
      <c r="Z58" s="66"/>
      <c r="AA58" s="273"/>
      <c r="AB58" s="274"/>
      <c r="AC58" s="85"/>
    </row>
    <row r="59" spans="2:29" ht="14.65" customHeight="1">
      <c r="B59" s="74"/>
      <c r="C59" s="71"/>
      <c r="D59" s="71" t="s">
        <v>54</v>
      </c>
      <c r="E59" s="76"/>
      <c r="F59" s="71"/>
      <c r="G59" s="71"/>
      <c r="H59" s="71"/>
      <c r="I59" s="66"/>
      <c r="J59" s="66"/>
      <c r="K59" s="66"/>
      <c r="L59" s="66"/>
      <c r="M59" s="260" t="str">
        <f t="shared" si="3"/>
        <v>-</v>
      </c>
      <c r="N59" s="261"/>
      <c r="O59" s="96"/>
      <c r="P59" s="66"/>
      <c r="Q59" s="66"/>
      <c r="R59" s="66"/>
      <c r="S59" s="66"/>
      <c r="T59" s="66"/>
      <c r="U59" s="66"/>
      <c r="V59" s="66"/>
      <c r="W59" s="66"/>
      <c r="X59" s="66"/>
      <c r="Y59" s="66"/>
      <c r="Z59" s="66"/>
      <c r="AA59" s="73"/>
      <c r="AB59" s="68"/>
      <c r="AC59" s="85"/>
    </row>
    <row r="60" spans="2:29" ht="14.65" customHeight="1">
      <c r="B60" s="74"/>
      <c r="C60" s="71"/>
      <c r="D60" s="71" t="s">
        <v>35</v>
      </c>
      <c r="E60" s="71"/>
      <c r="F60" s="86"/>
      <c r="G60" s="71"/>
      <c r="H60" s="71"/>
      <c r="I60" s="66"/>
      <c r="J60" s="66"/>
      <c r="K60" s="66"/>
      <c r="L60" s="66"/>
      <c r="M60" s="260" t="str">
        <f t="shared" si="3"/>
        <v>-</v>
      </c>
      <c r="N60" s="261"/>
      <c r="O60" s="96"/>
      <c r="P60" s="66"/>
      <c r="Q60" s="66"/>
      <c r="R60" s="66"/>
      <c r="S60" s="66"/>
      <c r="T60" s="66"/>
      <c r="U60" s="66"/>
      <c r="V60" s="66"/>
      <c r="W60" s="66"/>
      <c r="X60" s="66"/>
      <c r="Y60" s="66"/>
      <c r="Z60" s="66"/>
      <c r="AA60" s="273"/>
      <c r="AB60" s="274"/>
      <c r="AC60" s="85"/>
    </row>
    <row r="61" spans="2:29" ht="16.5" customHeight="1">
      <c r="B61" s="74"/>
      <c r="C61" s="71"/>
      <c r="D61" s="66" t="s">
        <v>148</v>
      </c>
      <c r="E61" s="71"/>
      <c r="F61" s="71"/>
      <c r="G61" s="71"/>
      <c r="H61" s="71"/>
      <c r="I61" s="66"/>
      <c r="J61" s="66"/>
      <c r="K61" s="66"/>
      <c r="L61" s="66"/>
      <c r="M61" s="260" t="str">
        <f t="shared" si="3"/>
        <v>-</v>
      </c>
      <c r="N61" s="261"/>
      <c r="O61" s="96"/>
      <c r="P61" s="267"/>
      <c r="Q61" s="267"/>
      <c r="R61" s="267"/>
      <c r="S61" s="267"/>
      <c r="T61" s="267"/>
      <c r="U61" s="267"/>
      <c r="V61" s="267"/>
      <c r="W61" s="267"/>
      <c r="X61" s="267"/>
      <c r="Y61" s="267"/>
      <c r="Z61" s="268"/>
      <c r="AA61" s="298"/>
      <c r="AB61" s="299"/>
      <c r="AC61" s="85"/>
    </row>
    <row r="62" spans="2:29" ht="14.65" customHeight="1" thickBot="1">
      <c r="B62" s="74"/>
      <c r="C62" s="71" t="s">
        <v>152</v>
      </c>
      <c r="D62" s="76"/>
      <c r="E62" s="71"/>
      <c r="F62" s="71"/>
      <c r="G62" s="71"/>
      <c r="H62" s="71"/>
      <c r="I62" s="66"/>
      <c r="J62" s="66"/>
      <c r="K62" s="66"/>
      <c r="L62" s="66"/>
      <c r="M62" s="260" t="str">
        <f t="shared" si="3"/>
        <v>-</v>
      </c>
      <c r="N62" s="261"/>
      <c r="O62" s="96"/>
      <c r="P62" s="300" t="s">
        <v>55</v>
      </c>
      <c r="Q62" s="300"/>
      <c r="R62" s="300"/>
      <c r="S62" s="300"/>
      <c r="T62" s="300"/>
      <c r="U62" s="300"/>
      <c r="V62" s="300"/>
      <c r="W62" s="300"/>
      <c r="X62" s="300"/>
      <c r="Y62" s="300"/>
      <c r="Z62" s="301"/>
      <c r="AA62" s="260">
        <f>IF(ABS(AA127)&lt;$AB$69,IF(ABS(AA127)&gt;0,0,"-"),ROUND(AA127/$AB$69,0))</f>
        <v>11031073</v>
      </c>
      <c r="AB62" s="261"/>
      <c r="AC62" s="102"/>
    </row>
    <row r="63" spans="2:29" ht="14.25" thickBot="1">
      <c r="B63" s="291" t="s">
        <v>56</v>
      </c>
      <c r="C63" s="292"/>
      <c r="D63" s="292"/>
      <c r="E63" s="292"/>
      <c r="F63" s="292"/>
      <c r="G63" s="292"/>
      <c r="H63" s="292"/>
      <c r="I63" s="292"/>
      <c r="J63" s="292"/>
      <c r="K63" s="292"/>
      <c r="L63" s="292"/>
      <c r="M63" s="294">
        <f t="shared" si="3"/>
        <v>20097157</v>
      </c>
      <c r="N63" s="295"/>
      <c r="O63" s="99"/>
      <c r="P63" s="279" t="s">
        <v>57</v>
      </c>
      <c r="Q63" s="279"/>
      <c r="R63" s="279"/>
      <c r="S63" s="279"/>
      <c r="T63" s="279"/>
      <c r="U63" s="279"/>
      <c r="V63" s="279"/>
      <c r="W63" s="279"/>
      <c r="X63" s="279"/>
      <c r="Y63" s="279"/>
      <c r="Z63" s="293"/>
      <c r="AA63" s="294">
        <f>IF(ABS(AA128)&lt;$AB$69,IF(ABS(AA128)&gt;0,0,"-"),ROUND(AA128/$AB$69,0))</f>
        <v>20097157</v>
      </c>
      <c r="AB63" s="295"/>
      <c r="AC63" s="99"/>
    </row>
    <row r="64" spans="2:29" ht="13.5">
      <c r="B64" s="3"/>
      <c r="C64" s="3"/>
      <c r="D64" s="3"/>
      <c r="E64" s="3"/>
      <c r="F64" s="3"/>
      <c r="G64" s="3"/>
      <c r="H64" s="3"/>
      <c r="I64" s="3"/>
      <c r="J64" s="3"/>
      <c r="K64" s="3"/>
      <c r="L64" s="3"/>
      <c r="M64" s="3"/>
      <c r="N64" s="3"/>
      <c r="O64" s="3"/>
      <c r="AA64"/>
      <c r="AB64"/>
      <c r="AC64"/>
    </row>
    <row r="65" spans="1:29" ht="12.75">
      <c r="B65" s="8"/>
      <c r="C65" s="8"/>
      <c r="D65" s="8"/>
      <c r="E65" s="8"/>
      <c r="F65" s="8"/>
      <c r="G65" s="8"/>
      <c r="H65" s="8"/>
      <c r="I65" s="8"/>
      <c r="J65" s="8"/>
      <c r="K65" s="8"/>
      <c r="L65" s="8"/>
      <c r="M65" s="8"/>
      <c r="N65" s="8"/>
      <c r="O65" s="8"/>
      <c r="AA65" s="3"/>
      <c r="AB65" s="3"/>
      <c r="AC65" s="3"/>
    </row>
    <row r="66" spans="1:29" ht="18" hidden="1" customHeight="1" outlineLevel="1">
      <c r="B66" s="271" t="s">
        <v>159</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49"/>
    </row>
    <row r="67" spans="1:29" ht="18" hidden="1" customHeight="1" outlineLevel="1">
      <c r="B67" s="270" t="s">
        <v>192</v>
      </c>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50"/>
    </row>
    <row r="68" spans="1:29" ht="18" hidden="1" customHeight="1" outlineLevel="1">
      <c r="B68" s="272">
        <v>44651</v>
      </c>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38"/>
    </row>
    <row r="69" spans="1:29" ht="14.65" hidden="1" customHeight="1" outlineLevel="1" thickBot="1">
      <c r="B69" t="s">
        <v>389</v>
      </c>
      <c r="C69" s="3"/>
      <c r="D69" s="3"/>
      <c r="E69" s="3"/>
      <c r="F69" s="3"/>
      <c r="G69" s="3"/>
      <c r="H69" s="3"/>
      <c r="I69" s="3"/>
      <c r="J69" s="3"/>
      <c r="K69" s="3"/>
      <c r="L69" s="3"/>
      <c r="M69" s="3"/>
      <c r="N69" s="3"/>
      <c r="O69" s="3"/>
      <c r="P69" s="3"/>
      <c r="Q69" s="3"/>
      <c r="R69" s="3"/>
      <c r="S69" s="3"/>
      <c r="T69" s="3"/>
      <c r="U69" s="3"/>
      <c r="V69" s="3"/>
      <c r="W69" s="3"/>
      <c r="X69" s="3"/>
      <c r="Y69" s="3"/>
      <c r="Z69" s="3"/>
      <c r="AA69" s="3"/>
      <c r="AB69" s="7">
        <v>1000</v>
      </c>
      <c r="AC69" s="7"/>
    </row>
    <row r="70" spans="1:29" ht="14.65" hidden="1" customHeight="1" outlineLevel="1" thickBot="1">
      <c r="B70" s="264" t="s">
        <v>0</v>
      </c>
      <c r="C70" s="265"/>
      <c r="D70" s="265"/>
      <c r="E70" s="265"/>
      <c r="F70" s="265"/>
      <c r="G70" s="265"/>
      <c r="H70" s="265"/>
      <c r="I70" s="266"/>
      <c r="J70" s="266"/>
      <c r="K70" s="266"/>
      <c r="L70" s="266"/>
      <c r="M70" s="269" t="s">
        <v>1</v>
      </c>
      <c r="N70" s="265"/>
      <c r="O70" s="45"/>
      <c r="P70" s="265" t="s">
        <v>0</v>
      </c>
      <c r="Q70" s="265"/>
      <c r="R70" s="265"/>
      <c r="S70" s="265"/>
      <c r="T70" s="265"/>
      <c r="U70" s="265"/>
      <c r="V70" s="265"/>
      <c r="W70" s="265"/>
      <c r="X70" s="265"/>
      <c r="Y70" s="265"/>
      <c r="Z70" s="265"/>
      <c r="AA70" s="269" t="s">
        <v>1</v>
      </c>
      <c r="AB70" s="265"/>
      <c r="AC70" s="47"/>
    </row>
    <row r="71" spans="1:29" ht="14.25" hidden="1" customHeight="1" outlineLevel="1">
      <c r="B71" s="9" t="s">
        <v>2</v>
      </c>
      <c r="C71"/>
      <c r="D71" s="1"/>
      <c r="E71" s="24"/>
      <c r="F71" s="24"/>
      <c r="G71" s="24"/>
      <c r="H71" s="24"/>
      <c r="I71"/>
      <c r="J71"/>
      <c r="K71"/>
      <c r="L71"/>
      <c r="M71" s="296"/>
      <c r="N71" s="297"/>
      <c r="O71" s="27"/>
      <c r="P71" s="1" t="s">
        <v>3</v>
      </c>
      <c r="Q71" s="1"/>
      <c r="R71" s="1"/>
      <c r="S71" s="1"/>
      <c r="T71" s="1"/>
      <c r="U71" s="1"/>
      <c r="V71"/>
      <c r="W71"/>
      <c r="X71"/>
      <c r="Y71"/>
      <c r="Z71"/>
      <c r="AA71" s="296"/>
      <c r="AB71" s="297"/>
      <c r="AC71" s="27"/>
    </row>
    <row r="72" spans="1:29" ht="14.25" hidden="1" customHeight="1" outlineLevel="1">
      <c r="A72" s="6"/>
      <c r="B72" s="25"/>
      <c r="C72" s="1" t="s">
        <v>4</v>
      </c>
      <c r="D72" s="1"/>
      <c r="E72" s="1"/>
      <c r="F72" s="1"/>
      <c r="G72" s="1"/>
      <c r="H72" s="1"/>
      <c r="I72"/>
      <c r="J72"/>
      <c r="K72"/>
      <c r="L72"/>
      <c r="M72" s="262">
        <v>18753944987</v>
      </c>
      <c r="N72" s="263"/>
      <c r="O72" s="40"/>
      <c r="P72" s="1"/>
      <c r="Q72" s="1" t="s">
        <v>5</v>
      </c>
      <c r="R72" s="1"/>
      <c r="S72" s="1"/>
      <c r="T72" s="1"/>
      <c r="U72" s="1"/>
      <c r="V72"/>
      <c r="W72"/>
      <c r="X72"/>
      <c r="Y72"/>
      <c r="Z72"/>
      <c r="AA72" s="262">
        <v>8202810564</v>
      </c>
      <c r="AB72" s="263"/>
      <c r="AC72" s="40"/>
    </row>
    <row r="73" spans="1:29" ht="14.25" hidden="1" customHeight="1" outlineLevel="1">
      <c r="B73" s="25"/>
      <c r="C73" s="1"/>
      <c r="D73" s="1" t="s">
        <v>6</v>
      </c>
      <c r="E73" s="1"/>
      <c r="F73" s="1"/>
      <c r="G73" s="1"/>
      <c r="H73" s="1"/>
      <c r="I73"/>
      <c r="J73"/>
      <c r="K73"/>
      <c r="L73"/>
      <c r="M73" s="262">
        <v>16130023272</v>
      </c>
      <c r="N73" s="263"/>
      <c r="O73" s="40"/>
      <c r="P73" s="1"/>
      <c r="Q73" s="1"/>
      <c r="R73" s="1" t="s">
        <v>149</v>
      </c>
      <c r="S73" s="1"/>
      <c r="T73" s="1"/>
      <c r="U73" s="1"/>
      <c r="V73"/>
      <c r="W73"/>
      <c r="X73"/>
      <c r="Y73"/>
      <c r="Z73"/>
      <c r="AA73" s="262">
        <v>7739602964</v>
      </c>
      <c r="AB73" s="263"/>
      <c r="AC73" s="40"/>
    </row>
    <row r="74" spans="1:29" ht="14.65" hidden="1" customHeight="1" outlineLevel="1">
      <c r="B74" s="25"/>
      <c r="C74" s="1"/>
      <c r="D74" s="1"/>
      <c r="E74" s="1" t="s">
        <v>7</v>
      </c>
      <c r="F74" s="1"/>
      <c r="G74" s="1"/>
      <c r="H74" s="1"/>
      <c r="I74"/>
      <c r="J74"/>
      <c r="K74"/>
      <c r="L74"/>
      <c r="M74" s="262">
        <v>13813132612</v>
      </c>
      <c r="N74" s="263"/>
      <c r="O74" s="40"/>
      <c r="P74" s="1"/>
      <c r="Q74" s="1"/>
      <c r="R74" s="2" t="s">
        <v>8</v>
      </c>
      <c r="S74" s="1"/>
      <c r="T74" s="1"/>
      <c r="U74" s="1"/>
      <c r="V74"/>
      <c r="W74"/>
      <c r="X74"/>
      <c r="Y74"/>
      <c r="Z74"/>
      <c r="AA74" s="262">
        <v>0</v>
      </c>
      <c r="AB74" s="263"/>
      <c r="AC74" s="40"/>
    </row>
    <row r="75" spans="1:29" ht="14.65" hidden="1" customHeight="1" outlineLevel="1">
      <c r="B75" s="25"/>
      <c r="C75" s="1"/>
      <c r="D75" s="1"/>
      <c r="E75" s="1"/>
      <c r="F75" s="1" t="s">
        <v>9</v>
      </c>
      <c r="G75" s="1"/>
      <c r="H75" s="1"/>
      <c r="I75"/>
      <c r="J75"/>
      <c r="K75"/>
      <c r="L75"/>
      <c r="M75" s="262">
        <v>951292272</v>
      </c>
      <c r="N75" s="263"/>
      <c r="O75" s="40"/>
      <c r="P75" s="1"/>
      <c r="Q75" s="1"/>
      <c r="R75" s="1" t="s">
        <v>10</v>
      </c>
      <c r="S75" s="1"/>
      <c r="T75" s="1"/>
      <c r="U75" s="1"/>
      <c r="V75"/>
      <c r="W75"/>
      <c r="X75"/>
      <c r="Y75"/>
      <c r="Z75"/>
      <c r="AA75" s="262">
        <v>450032000</v>
      </c>
      <c r="AB75" s="263"/>
      <c r="AC75" s="40"/>
    </row>
    <row r="76" spans="1:29" ht="14.65" hidden="1" customHeight="1" outlineLevel="1">
      <c r="B76" s="25"/>
      <c r="C76" s="1"/>
      <c r="D76" s="1"/>
      <c r="E76" s="1"/>
      <c r="F76" s="1" t="s">
        <v>11</v>
      </c>
      <c r="G76" s="1"/>
      <c r="H76" s="1"/>
      <c r="I76"/>
      <c r="J76"/>
      <c r="K76"/>
      <c r="L76"/>
      <c r="M76" s="262">
        <v>1020581690</v>
      </c>
      <c r="N76" s="263"/>
      <c r="O76" s="40"/>
      <c r="P76" s="1"/>
      <c r="Q76" s="1"/>
      <c r="R76" s="1" t="s">
        <v>12</v>
      </c>
      <c r="S76" s="1"/>
      <c r="T76" s="1"/>
      <c r="U76" s="1"/>
      <c r="V76"/>
      <c r="W76"/>
      <c r="X76"/>
      <c r="Y76"/>
      <c r="Z76"/>
      <c r="AA76" s="262">
        <v>0</v>
      </c>
      <c r="AB76" s="263"/>
      <c r="AC76" s="40"/>
    </row>
    <row r="77" spans="1:29" ht="14.65" hidden="1" customHeight="1" outlineLevel="1">
      <c r="A77" s="3"/>
      <c r="B77" s="25"/>
      <c r="C77" s="1"/>
      <c r="D77" s="1"/>
      <c r="E77" s="1"/>
      <c r="F77" s="1" t="s">
        <v>13</v>
      </c>
      <c r="G77" s="1"/>
      <c r="H77" s="1"/>
      <c r="I77"/>
      <c r="J77"/>
      <c r="K77"/>
      <c r="L77"/>
      <c r="M77" s="262">
        <v>22446697120</v>
      </c>
      <c r="N77" s="263"/>
      <c r="O77" s="40"/>
      <c r="P77" s="1"/>
      <c r="Q77" s="1"/>
      <c r="R77" s="1" t="s">
        <v>14</v>
      </c>
      <c r="S77" s="1"/>
      <c r="T77" s="1"/>
      <c r="U77" s="1"/>
      <c r="V77"/>
      <c r="W77"/>
      <c r="X77"/>
      <c r="Y77"/>
      <c r="Z77"/>
      <c r="AA77" s="262">
        <v>13175600</v>
      </c>
      <c r="AB77" s="263"/>
      <c r="AC77" s="40"/>
    </row>
    <row r="78" spans="1:29" ht="14.65" hidden="1" customHeight="1" outlineLevel="1">
      <c r="A78" s="8"/>
      <c r="B78" s="25"/>
      <c r="C78" s="1"/>
      <c r="D78" s="1"/>
      <c r="E78" s="1"/>
      <c r="F78" s="1" t="s">
        <v>15</v>
      </c>
      <c r="G78" s="1"/>
      <c r="H78" s="1"/>
      <c r="I78"/>
      <c r="J78"/>
      <c r="K78"/>
      <c r="L78"/>
      <c r="M78" s="262">
        <v>-10970283751</v>
      </c>
      <c r="N78" s="263"/>
      <c r="O78" s="40"/>
      <c r="P78" s="1"/>
      <c r="Q78" s="1" t="s">
        <v>138</v>
      </c>
      <c r="R78" s="1"/>
      <c r="S78" s="1"/>
      <c r="T78" s="1"/>
      <c r="U78" s="1"/>
      <c r="V78"/>
      <c r="W78"/>
      <c r="X78"/>
      <c r="Y78"/>
      <c r="Z78"/>
      <c r="AA78" s="262">
        <v>863273126</v>
      </c>
      <c r="AB78" s="263"/>
      <c r="AC78" s="40"/>
    </row>
    <row r="79" spans="1:29" ht="14.65" hidden="1" customHeight="1" outlineLevel="1">
      <c r="B79" s="25"/>
      <c r="C79" s="1"/>
      <c r="D79" s="1"/>
      <c r="E79" s="1"/>
      <c r="F79" s="1" t="s">
        <v>16</v>
      </c>
      <c r="G79" s="1"/>
      <c r="H79" s="1"/>
      <c r="I79"/>
      <c r="J79"/>
      <c r="K79"/>
      <c r="L79"/>
      <c r="M79" s="262">
        <v>663551440</v>
      </c>
      <c r="N79" s="263"/>
      <c r="O79" s="40"/>
      <c r="P79" s="1"/>
      <c r="Q79" s="1"/>
      <c r="R79" s="2" t="s">
        <v>154</v>
      </c>
      <c r="S79" s="1"/>
      <c r="T79" s="1"/>
      <c r="U79" s="1"/>
      <c r="V79"/>
      <c r="W79"/>
      <c r="X79"/>
      <c r="Y79"/>
      <c r="Z79"/>
      <c r="AA79" s="262">
        <v>771082910</v>
      </c>
      <c r="AB79" s="263"/>
      <c r="AC79" s="40"/>
    </row>
    <row r="80" spans="1:29" ht="14.65" hidden="1" customHeight="1" outlineLevel="1">
      <c r="B80" s="25"/>
      <c r="C80" s="1"/>
      <c r="D80" s="1"/>
      <c r="E80" s="1"/>
      <c r="F80" s="1" t="s">
        <v>17</v>
      </c>
      <c r="G80" s="1"/>
      <c r="H80" s="1"/>
      <c r="I80"/>
      <c r="J80"/>
      <c r="K80"/>
      <c r="L80"/>
      <c r="M80" s="262">
        <v>-312557959</v>
      </c>
      <c r="N80" s="263"/>
      <c r="O80" s="40"/>
      <c r="P80" s="1"/>
      <c r="Q80" s="1"/>
      <c r="R80" s="2" t="s">
        <v>18</v>
      </c>
      <c r="S80" s="2"/>
      <c r="T80" s="2"/>
      <c r="U80" s="2"/>
      <c r="V80" s="10"/>
      <c r="W80" s="10"/>
      <c r="X80" s="10"/>
      <c r="Y80" s="10"/>
      <c r="Z80" s="10"/>
      <c r="AA80" s="262">
        <v>0</v>
      </c>
      <c r="AB80" s="263"/>
      <c r="AC80" s="40"/>
    </row>
    <row r="81" spans="1:33" ht="14.65" hidden="1" customHeight="1" outlineLevel="1">
      <c r="B81" s="25"/>
      <c r="C81" s="1"/>
      <c r="D81" s="1"/>
      <c r="E81" s="1"/>
      <c r="F81" s="1" t="s">
        <v>139</v>
      </c>
      <c r="G81" s="20"/>
      <c r="H81" s="20"/>
      <c r="I81" s="21"/>
      <c r="J81" s="21"/>
      <c r="K81" s="21"/>
      <c r="L81" s="21"/>
      <c r="M81" s="262">
        <v>0</v>
      </c>
      <c r="N81" s="263"/>
      <c r="O81" s="40"/>
      <c r="P81" s="1"/>
      <c r="Q81" s="1"/>
      <c r="R81" s="2" t="s">
        <v>19</v>
      </c>
      <c r="S81" s="2"/>
      <c r="T81" s="2"/>
      <c r="U81" s="2"/>
      <c r="V81" s="10"/>
      <c r="W81" s="10"/>
      <c r="X81" s="10"/>
      <c r="Y81" s="10"/>
      <c r="Z81" s="10"/>
      <c r="AA81" s="262">
        <v>0</v>
      </c>
      <c r="AB81" s="263"/>
      <c r="AC81" s="40"/>
    </row>
    <row r="82" spans="1:33" ht="14.65" hidden="1" customHeight="1" outlineLevel="1">
      <c r="B82" s="25"/>
      <c r="C82" s="1"/>
      <c r="D82" s="1"/>
      <c r="E82" s="1"/>
      <c r="F82" s="1" t="s">
        <v>140</v>
      </c>
      <c r="G82" s="20"/>
      <c r="H82" s="20"/>
      <c r="I82" s="21"/>
      <c r="J82" s="21"/>
      <c r="K82" s="21"/>
      <c r="L82" s="21"/>
      <c r="M82" s="262">
        <v>0</v>
      </c>
      <c r="N82" s="263"/>
      <c r="O82" s="40"/>
      <c r="P82"/>
      <c r="Q82" s="1"/>
      <c r="R82" s="2" t="s">
        <v>20</v>
      </c>
      <c r="S82" s="2"/>
      <c r="T82" s="2"/>
      <c r="U82" s="2"/>
      <c r="V82" s="10"/>
      <c r="W82" s="10"/>
      <c r="X82" s="10"/>
      <c r="Y82" s="10"/>
      <c r="Z82" s="10"/>
      <c r="AA82" s="262">
        <v>0</v>
      </c>
      <c r="AB82" s="263"/>
      <c r="AC82" s="40"/>
    </row>
    <row r="83" spans="1:33" s="3" customFormat="1" ht="14.65" hidden="1" customHeight="1" outlineLevel="1">
      <c r="A83" s="5"/>
      <c r="B83" s="25"/>
      <c r="C83" s="1"/>
      <c r="D83" s="1"/>
      <c r="E83" s="1"/>
      <c r="F83" s="1" t="s">
        <v>21</v>
      </c>
      <c r="G83" s="20"/>
      <c r="H83" s="20"/>
      <c r="I83" s="21"/>
      <c r="J83" s="21"/>
      <c r="K83" s="21"/>
      <c r="L83" s="21"/>
      <c r="M83" s="262">
        <v>0</v>
      </c>
      <c r="N83" s="263"/>
      <c r="O83" s="40"/>
      <c r="P83"/>
      <c r="Q83" s="1"/>
      <c r="R83" s="2" t="s">
        <v>22</v>
      </c>
      <c r="S83" s="2"/>
      <c r="T83" s="2"/>
      <c r="U83" s="2"/>
      <c r="V83" s="10"/>
      <c r="W83" s="10"/>
      <c r="X83" s="10"/>
      <c r="Y83" s="10"/>
      <c r="Z83" s="10"/>
      <c r="AA83" s="262">
        <v>0</v>
      </c>
      <c r="AB83" s="263"/>
      <c r="AC83" s="40"/>
    </row>
    <row r="84" spans="1:33" s="8" customFormat="1" ht="14.65" hidden="1" customHeight="1" outlineLevel="1">
      <c r="A84" s="5"/>
      <c r="B84" s="25"/>
      <c r="C84" s="1"/>
      <c r="D84" s="1"/>
      <c r="E84" s="1"/>
      <c r="F84" s="1" t="s">
        <v>141</v>
      </c>
      <c r="G84" s="20"/>
      <c r="H84" s="20"/>
      <c r="I84" s="21"/>
      <c r="J84" s="21"/>
      <c r="K84" s="21"/>
      <c r="L84" s="21"/>
      <c r="M84" s="262">
        <v>0</v>
      </c>
      <c r="N84" s="263"/>
      <c r="O84" s="40"/>
      <c r="P84" s="1"/>
      <c r="Q84" s="1"/>
      <c r="R84" s="1" t="s">
        <v>23</v>
      </c>
      <c r="S84" s="1"/>
      <c r="T84" s="1"/>
      <c r="U84" s="1"/>
      <c r="V84"/>
      <c r="W84"/>
      <c r="X84"/>
      <c r="Y84"/>
      <c r="Z84"/>
      <c r="AA84" s="262">
        <v>47646925</v>
      </c>
      <c r="AB84" s="263"/>
      <c r="AC84" s="40"/>
    </row>
    <row r="85" spans="1:33" ht="14.65" hidden="1" customHeight="1" outlineLevel="1">
      <c r="B85" s="25"/>
      <c r="C85" s="1"/>
      <c r="D85" s="1"/>
      <c r="E85" s="1"/>
      <c r="F85" s="1" t="s">
        <v>24</v>
      </c>
      <c r="G85" s="20"/>
      <c r="H85" s="20"/>
      <c r="I85" s="21"/>
      <c r="J85" s="21"/>
      <c r="K85" s="21"/>
      <c r="L85" s="21"/>
      <c r="M85" s="262">
        <v>0</v>
      </c>
      <c r="N85" s="263"/>
      <c r="O85" s="40"/>
      <c r="P85" s="1"/>
      <c r="Q85" s="1"/>
      <c r="R85" s="2" t="s">
        <v>142</v>
      </c>
      <c r="S85" s="1"/>
      <c r="T85" s="1"/>
      <c r="U85" s="1"/>
      <c r="V85"/>
      <c r="W85"/>
      <c r="X85"/>
      <c r="Y85"/>
      <c r="Z85"/>
      <c r="AA85" s="262">
        <v>33001291</v>
      </c>
      <c r="AB85" s="263"/>
      <c r="AC85" s="40"/>
    </row>
    <row r="86" spans="1:33" ht="14.65" hidden="1" customHeight="1" outlineLevel="1">
      <c r="B86" s="25"/>
      <c r="C86" s="1"/>
      <c r="D86" s="1"/>
      <c r="E86" s="1"/>
      <c r="F86" s="1" t="s">
        <v>25</v>
      </c>
      <c r="G86" s="20"/>
      <c r="H86" s="20"/>
      <c r="I86" s="21"/>
      <c r="J86" s="21"/>
      <c r="K86" s="21"/>
      <c r="L86" s="21"/>
      <c r="M86" s="262">
        <v>0</v>
      </c>
      <c r="N86" s="263"/>
      <c r="O86" s="40"/>
      <c r="P86" s="1"/>
      <c r="Q86" s="1"/>
      <c r="R86" s="1" t="s">
        <v>14</v>
      </c>
      <c r="S86" s="1"/>
      <c r="T86" s="1"/>
      <c r="U86" s="1"/>
      <c r="V86"/>
      <c r="W86"/>
      <c r="X86"/>
      <c r="Y86"/>
      <c r="Z86"/>
      <c r="AA86" s="262">
        <v>11542000</v>
      </c>
      <c r="AB86" s="263"/>
      <c r="AC86" s="106"/>
    </row>
    <row r="87" spans="1:33" ht="14.65" hidden="1" customHeight="1" outlineLevel="1" thickBot="1">
      <c r="B87" s="25"/>
      <c r="C87" s="1"/>
      <c r="D87" s="1"/>
      <c r="E87" s="1"/>
      <c r="F87" s="1" t="s">
        <v>143</v>
      </c>
      <c r="G87" s="1"/>
      <c r="H87" s="1"/>
      <c r="I87"/>
      <c r="J87"/>
      <c r="K87"/>
      <c r="L87"/>
      <c r="M87" s="262">
        <v>0</v>
      </c>
      <c r="N87" s="263"/>
      <c r="O87" s="40"/>
      <c r="P87" s="306" t="s">
        <v>26</v>
      </c>
      <c r="Q87" s="306"/>
      <c r="R87" s="306"/>
      <c r="S87" s="306"/>
      <c r="T87" s="306"/>
      <c r="U87" s="306"/>
      <c r="V87" s="306"/>
      <c r="W87" s="306"/>
      <c r="X87" s="306"/>
      <c r="Y87" s="306"/>
      <c r="Z87" s="306"/>
      <c r="AA87" s="307">
        <v>9066083690</v>
      </c>
      <c r="AB87" s="308"/>
      <c r="AC87" s="40"/>
    </row>
    <row r="88" spans="1:33" ht="14.65" hidden="1" customHeight="1" outlineLevel="1" thickBot="1">
      <c r="B88" s="25"/>
      <c r="C88" s="1"/>
      <c r="D88" s="1"/>
      <c r="E88" s="1"/>
      <c r="F88" s="1" t="s">
        <v>27</v>
      </c>
      <c r="G88" s="1"/>
      <c r="H88" s="1"/>
      <c r="I88"/>
      <c r="J88"/>
      <c r="K88"/>
      <c r="L88"/>
      <c r="M88" s="262">
        <v>0</v>
      </c>
      <c r="N88" s="263"/>
      <c r="O88" s="40"/>
      <c r="P88" s="1" t="s">
        <v>28</v>
      </c>
      <c r="Q88" s="26"/>
      <c r="R88" s="26"/>
      <c r="S88" s="26"/>
      <c r="T88" s="26"/>
      <c r="U88" s="26"/>
      <c r="V88" s="26"/>
      <c r="W88" s="26"/>
      <c r="X88" s="26"/>
      <c r="Y88" s="26"/>
      <c r="Z88" s="26"/>
      <c r="AA88" s="304"/>
      <c r="AB88" s="305"/>
      <c r="AC88" s="41"/>
      <c r="AG88" s="104"/>
    </row>
    <row r="89" spans="1:33" ht="14.65" hidden="1" customHeight="1" outlineLevel="1">
      <c r="B89" s="25"/>
      <c r="C89" s="1"/>
      <c r="D89" s="1"/>
      <c r="E89" s="1"/>
      <c r="F89" s="1" t="s">
        <v>29</v>
      </c>
      <c r="G89" s="1"/>
      <c r="H89" s="1"/>
      <c r="I89"/>
      <c r="J89"/>
      <c r="K89"/>
      <c r="L89"/>
      <c r="M89" s="262">
        <v>13851800</v>
      </c>
      <c r="N89" s="263"/>
      <c r="O89" s="40"/>
      <c r="P89" s="1"/>
      <c r="Q89" s="2" t="s">
        <v>30</v>
      </c>
      <c r="R89" s="1"/>
      <c r="S89" s="1"/>
      <c r="T89" s="1"/>
      <c r="U89" s="1"/>
      <c r="V89"/>
      <c r="W89"/>
      <c r="X89"/>
      <c r="Y89"/>
      <c r="Z89"/>
      <c r="AA89" s="262">
        <v>19946778925</v>
      </c>
      <c r="AB89" s="263"/>
      <c r="AC89" s="40"/>
    </row>
    <row r="90" spans="1:33" ht="14.65" hidden="1" customHeight="1" outlineLevel="1">
      <c r="B90" s="25"/>
      <c r="C90" s="1"/>
      <c r="D90" s="1"/>
      <c r="E90" s="1" t="s">
        <v>31</v>
      </c>
      <c r="F90" s="1"/>
      <c r="G90" s="1"/>
      <c r="H90" s="1"/>
      <c r="I90"/>
      <c r="J90"/>
      <c r="K90"/>
      <c r="L90"/>
      <c r="M90" s="262">
        <v>2233436822</v>
      </c>
      <c r="N90" s="263"/>
      <c r="O90" s="40"/>
      <c r="P90" s="1"/>
      <c r="Q90" t="s">
        <v>32</v>
      </c>
      <c r="R90" s="1"/>
      <c r="S90" s="1"/>
      <c r="T90" s="1"/>
      <c r="U90" s="1"/>
      <c r="V90"/>
      <c r="W90"/>
      <c r="X90"/>
      <c r="Y90"/>
      <c r="Z90"/>
      <c r="AA90" s="262">
        <v>-8915705678</v>
      </c>
      <c r="AB90" s="263"/>
      <c r="AC90" s="40"/>
    </row>
    <row r="91" spans="1:33" ht="14.65" hidden="1" customHeight="1" outlineLevel="1">
      <c r="B91" s="25"/>
      <c r="C91" s="1"/>
      <c r="D91" s="1"/>
      <c r="E91" s="1"/>
      <c r="F91" s="1" t="s">
        <v>33</v>
      </c>
      <c r="G91" s="1"/>
      <c r="H91" s="1"/>
      <c r="I91"/>
      <c r="J91"/>
      <c r="K91"/>
      <c r="L91"/>
      <c r="M91" s="262">
        <v>204663</v>
      </c>
      <c r="N91" s="263"/>
      <c r="O91" s="40"/>
      <c r="P91"/>
      <c r="Q91" t="s">
        <v>210</v>
      </c>
      <c r="R91"/>
      <c r="S91"/>
      <c r="T91"/>
      <c r="U91"/>
      <c r="V91"/>
      <c r="W91"/>
      <c r="X91"/>
      <c r="Y91"/>
      <c r="Z91" s="11"/>
      <c r="AA91" s="302">
        <v>0</v>
      </c>
      <c r="AB91" s="303"/>
      <c r="AC91" s="35"/>
    </row>
    <row r="92" spans="1:33" ht="14.65" hidden="1" customHeight="1" outlineLevel="1">
      <c r="B92" s="25"/>
      <c r="C92" s="1"/>
      <c r="D92" s="1"/>
      <c r="E92" s="1"/>
      <c r="F92" s="1" t="s">
        <v>13</v>
      </c>
      <c r="G92" s="1"/>
      <c r="H92" s="1"/>
      <c r="I92"/>
      <c r="J92"/>
      <c r="K92"/>
      <c r="L92"/>
      <c r="M92" s="262">
        <v>0</v>
      </c>
      <c r="N92" s="263"/>
      <c r="O92" s="40"/>
      <c r="P92"/>
      <c r="Q92"/>
      <c r="R92"/>
      <c r="S92"/>
      <c r="T92"/>
      <c r="U92"/>
      <c r="V92"/>
      <c r="W92"/>
      <c r="X92"/>
      <c r="Y92"/>
      <c r="Z92"/>
      <c r="AA92" s="34"/>
      <c r="AB92" s="94"/>
      <c r="AC92" s="35"/>
    </row>
    <row r="93" spans="1:33" ht="14.65" hidden="1" customHeight="1" outlineLevel="1">
      <c r="B93" s="25"/>
      <c r="C93" s="1"/>
      <c r="D93" s="1"/>
      <c r="E93" s="1"/>
      <c r="F93" s="1" t="s">
        <v>15</v>
      </c>
      <c r="G93" s="1"/>
      <c r="H93" s="1"/>
      <c r="I93"/>
      <c r="J93"/>
      <c r="K93"/>
      <c r="L93"/>
      <c r="M93" s="262">
        <v>0</v>
      </c>
      <c r="N93" s="263"/>
      <c r="O93" s="40"/>
      <c r="P93"/>
      <c r="Q93"/>
      <c r="R93"/>
      <c r="S93"/>
      <c r="T93"/>
      <c r="U93"/>
      <c r="V93"/>
      <c r="W93"/>
      <c r="X93"/>
      <c r="Y93"/>
      <c r="Z93"/>
      <c r="AA93" s="34"/>
      <c r="AB93" s="94"/>
      <c r="AC93" s="35"/>
    </row>
    <row r="94" spans="1:33" ht="14.65" hidden="1" customHeight="1" outlineLevel="1">
      <c r="B94" s="25"/>
      <c r="C94" s="1"/>
      <c r="D94" s="1"/>
      <c r="E94" s="1"/>
      <c r="F94" s="1" t="s">
        <v>34</v>
      </c>
      <c r="G94" s="1"/>
      <c r="H94" s="1"/>
      <c r="I94"/>
      <c r="J94"/>
      <c r="K94"/>
      <c r="L94"/>
      <c r="M94" s="262">
        <v>10257555847</v>
      </c>
      <c r="N94" s="263"/>
      <c r="O94" s="40"/>
      <c r="P94"/>
      <c r="Q94"/>
      <c r="R94"/>
      <c r="S94"/>
      <c r="T94"/>
      <c r="U94"/>
      <c r="V94"/>
      <c r="W94"/>
      <c r="X94"/>
      <c r="Y94"/>
      <c r="Z94"/>
      <c r="AA94" s="34"/>
      <c r="AB94" s="94"/>
      <c r="AC94" s="35"/>
    </row>
    <row r="95" spans="1:33" ht="14.65" hidden="1" customHeight="1" outlineLevel="1">
      <c r="B95" s="25"/>
      <c r="C95" s="1"/>
      <c r="D95" s="1"/>
      <c r="E95" s="1"/>
      <c r="F95" s="1" t="s">
        <v>17</v>
      </c>
      <c r="G95" s="1"/>
      <c r="H95" s="1"/>
      <c r="I95"/>
      <c r="J95"/>
      <c r="K95"/>
      <c r="L95"/>
      <c r="M95" s="262">
        <v>-8042777488</v>
      </c>
      <c r="N95" s="263"/>
      <c r="O95" s="40"/>
      <c r="P95"/>
      <c r="Q95"/>
      <c r="R95"/>
      <c r="S95"/>
      <c r="T95"/>
      <c r="U95"/>
      <c r="V95"/>
      <c r="W95"/>
      <c r="X95"/>
      <c r="Y95"/>
      <c r="Z95"/>
      <c r="AA95" s="302"/>
      <c r="AB95" s="303"/>
      <c r="AC95" s="35"/>
    </row>
    <row r="96" spans="1:33" ht="14.65" hidden="1" customHeight="1" outlineLevel="1">
      <c r="B96" s="25"/>
      <c r="C96" s="1"/>
      <c r="D96" s="1"/>
      <c r="E96" s="1"/>
      <c r="F96" s="1" t="s">
        <v>35</v>
      </c>
      <c r="G96" s="1"/>
      <c r="H96" s="1"/>
      <c r="I96"/>
      <c r="J96"/>
      <c r="K96"/>
      <c r="L96"/>
      <c r="M96" s="262">
        <v>0</v>
      </c>
      <c r="N96" s="263"/>
      <c r="O96" s="40"/>
      <c r="P96"/>
      <c r="Q96"/>
      <c r="R96"/>
      <c r="S96"/>
      <c r="T96"/>
      <c r="U96"/>
      <c r="V96"/>
      <c r="W96"/>
      <c r="X96"/>
      <c r="Y96"/>
      <c r="Z96"/>
      <c r="AA96" s="302"/>
      <c r="AB96" s="303"/>
      <c r="AC96" s="35"/>
    </row>
    <row r="97" spans="2:29" ht="14.65" hidden="1" customHeight="1" outlineLevel="1">
      <c r="B97" s="25"/>
      <c r="C97" s="1"/>
      <c r="D97" s="1"/>
      <c r="E97" s="1"/>
      <c r="F97" s="1" t="s">
        <v>27</v>
      </c>
      <c r="G97" s="1"/>
      <c r="H97" s="1"/>
      <c r="I97"/>
      <c r="J97"/>
      <c r="K97"/>
      <c r="L97"/>
      <c r="M97" s="262">
        <v>0</v>
      </c>
      <c r="N97" s="263"/>
      <c r="O97" s="40"/>
      <c r="P97"/>
      <c r="Q97"/>
      <c r="R97"/>
      <c r="S97"/>
      <c r="T97"/>
      <c r="U97"/>
      <c r="V97"/>
      <c r="W97"/>
      <c r="X97"/>
      <c r="Y97"/>
      <c r="Z97"/>
      <c r="AA97" s="302"/>
      <c r="AB97" s="303"/>
      <c r="AC97" s="35"/>
    </row>
    <row r="98" spans="2:29" ht="14.65" hidden="1" customHeight="1" outlineLevel="1">
      <c r="B98" s="25"/>
      <c r="C98" s="1"/>
      <c r="D98" s="1"/>
      <c r="E98" s="1"/>
      <c r="F98" s="1" t="s">
        <v>29</v>
      </c>
      <c r="G98" s="1"/>
      <c r="H98" s="1"/>
      <c r="I98"/>
      <c r="J98"/>
      <c r="K98"/>
      <c r="L98"/>
      <c r="M98" s="262">
        <v>18453800</v>
      </c>
      <c r="N98" s="263"/>
      <c r="O98" s="40"/>
      <c r="P98"/>
      <c r="Q98"/>
      <c r="R98"/>
      <c r="S98"/>
      <c r="T98"/>
      <c r="U98"/>
      <c r="V98"/>
      <c r="W98"/>
      <c r="X98"/>
      <c r="Y98"/>
      <c r="Z98"/>
      <c r="AA98" s="302"/>
      <c r="AB98" s="303"/>
      <c r="AC98" s="35"/>
    </row>
    <row r="99" spans="2:29" ht="14.65" hidden="1" customHeight="1" outlineLevel="1">
      <c r="B99" s="25"/>
      <c r="C99" s="1"/>
      <c r="D99" s="1"/>
      <c r="E99" s="1" t="s">
        <v>36</v>
      </c>
      <c r="F99" s="22"/>
      <c r="G99" s="22"/>
      <c r="H99" s="22"/>
      <c r="I99" s="23"/>
      <c r="J99" s="23"/>
      <c r="K99" s="23"/>
      <c r="L99" s="23"/>
      <c r="M99" s="262">
        <v>1303502981</v>
      </c>
      <c r="N99" s="263"/>
      <c r="O99" s="40"/>
      <c r="P99"/>
      <c r="Q99"/>
      <c r="R99"/>
      <c r="S99"/>
      <c r="T99"/>
      <c r="U99"/>
      <c r="V99"/>
      <c r="W99"/>
      <c r="X99"/>
      <c r="Y99"/>
      <c r="Z99"/>
      <c r="AA99" s="302"/>
      <c r="AB99" s="303"/>
      <c r="AC99" s="35"/>
    </row>
    <row r="100" spans="2:29" ht="14.65" hidden="1" customHeight="1" outlineLevel="1">
      <c r="B100" s="25"/>
      <c r="C100" s="1"/>
      <c r="D100" s="1"/>
      <c r="E100" s="1" t="s">
        <v>37</v>
      </c>
      <c r="F100" s="22"/>
      <c r="G100" s="22"/>
      <c r="H100" s="22"/>
      <c r="I100" s="23"/>
      <c r="J100" s="23"/>
      <c r="K100" s="23"/>
      <c r="L100" s="23"/>
      <c r="M100" s="262">
        <v>-1220049143</v>
      </c>
      <c r="N100" s="263"/>
      <c r="O100" s="40"/>
      <c r="P100"/>
      <c r="Q100"/>
      <c r="R100"/>
      <c r="S100"/>
      <c r="T100"/>
      <c r="U100"/>
      <c r="V100"/>
      <c r="W100"/>
      <c r="X100"/>
      <c r="Y100"/>
      <c r="Z100"/>
      <c r="AA100" s="302"/>
      <c r="AB100" s="303"/>
      <c r="AC100" s="35"/>
    </row>
    <row r="101" spans="2:29" ht="14.65" hidden="1" customHeight="1" outlineLevel="1">
      <c r="B101" s="25"/>
      <c r="C101" s="1"/>
      <c r="D101" s="1" t="s">
        <v>38</v>
      </c>
      <c r="E101" s="1"/>
      <c r="F101" s="22"/>
      <c r="G101" s="22"/>
      <c r="H101" s="22"/>
      <c r="I101" s="23"/>
      <c r="J101" s="23"/>
      <c r="K101" s="23"/>
      <c r="L101" s="23"/>
      <c r="M101" s="262">
        <v>22115805</v>
      </c>
      <c r="N101" s="263"/>
      <c r="O101" s="40"/>
      <c r="P101"/>
      <c r="Q101"/>
      <c r="R101"/>
      <c r="S101"/>
      <c r="T101"/>
      <c r="U101"/>
      <c r="V101"/>
      <c r="W101"/>
      <c r="X101"/>
      <c r="Y101"/>
      <c r="Z101"/>
      <c r="AA101" s="302"/>
      <c r="AB101" s="303"/>
      <c r="AC101" s="35"/>
    </row>
    <row r="102" spans="2:29" ht="14.65" hidden="1" customHeight="1" outlineLevel="1">
      <c r="B102" s="25"/>
      <c r="C102" s="1"/>
      <c r="D102" s="1"/>
      <c r="E102" s="1" t="s">
        <v>39</v>
      </c>
      <c r="F102" s="1"/>
      <c r="G102" s="1"/>
      <c r="H102" s="1"/>
      <c r="I102"/>
      <c r="J102"/>
      <c r="K102"/>
      <c r="L102"/>
      <c r="M102" s="262">
        <v>22115805</v>
      </c>
      <c r="N102" s="263"/>
      <c r="O102" s="40"/>
      <c r="P102"/>
      <c r="Q102"/>
      <c r="R102"/>
      <c r="S102"/>
      <c r="T102"/>
      <c r="U102"/>
      <c r="V102"/>
      <c r="W102"/>
      <c r="X102"/>
      <c r="Y102"/>
      <c r="Z102"/>
      <c r="AA102" s="302"/>
      <c r="AB102" s="303"/>
      <c r="AC102" s="35"/>
    </row>
    <row r="103" spans="2:29" ht="14.65" hidden="1" customHeight="1" outlineLevel="1">
      <c r="B103" s="25"/>
      <c r="C103" s="1"/>
      <c r="D103" s="1"/>
      <c r="E103" s="1" t="s">
        <v>143</v>
      </c>
      <c r="F103" s="1"/>
      <c r="G103" s="1"/>
      <c r="H103" s="1"/>
      <c r="I103"/>
      <c r="J103"/>
      <c r="K103"/>
      <c r="L103"/>
      <c r="M103" s="262">
        <v>0</v>
      </c>
      <c r="N103" s="263"/>
      <c r="O103" s="40"/>
      <c r="P103"/>
      <c r="Q103"/>
      <c r="R103"/>
      <c r="S103"/>
      <c r="T103"/>
      <c r="U103"/>
      <c r="V103"/>
      <c r="W103"/>
      <c r="X103"/>
      <c r="Y103"/>
      <c r="Z103"/>
      <c r="AA103" s="302"/>
      <c r="AB103" s="303"/>
      <c r="AC103" s="35"/>
    </row>
    <row r="104" spans="2:29" ht="14.65" hidden="1" customHeight="1" outlineLevel="1">
      <c r="B104" s="25"/>
      <c r="C104" s="1"/>
      <c r="D104" s="1" t="s">
        <v>40</v>
      </c>
      <c r="E104" s="1"/>
      <c r="F104" s="1"/>
      <c r="G104" s="1"/>
      <c r="H104" s="1"/>
      <c r="I104" s="1"/>
      <c r="J104"/>
      <c r="K104"/>
      <c r="L104"/>
      <c r="M104" s="262">
        <v>2601805910</v>
      </c>
      <c r="N104" s="263"/>
      <c r="O104" s="40"/>
      <c r="P104"/>
      <c r="Q104"/>
      <c r="R104"/>
      <c r="S104"/>
      <c r="T104"/>
      <c r="U104"/>
      <c r="V104"/>
      <c r="W104"/>
      <c r="X104"/>
      <c r="Y104"/>
      <c r="Z104"/>
      <c r="AA104" s="302"/>
      <c r="AB104" s="303"/>
      <c r="AC104" s="35"/>
    </row>
    <row r="105" spans="2:29" ht="14.65" hidden="1" customHeight="1" outlineLevel="1">
      <c r="B105" s="25"/>
      <c r="C105" s="1"/>
      <c r="D105" s="1"/>
      <c r="E105" s="1" t="s">
        <v>41</v>
      </c>
      <c r="F105" s="1"/>
      <c r="G105" s="1"/>
      <c r="H105" s="1"/>
      <c r="I105" s="1"/>
      <c r="J105"/>
      <c r="K105"/>
      <c r="L105"/>
      <c r="M105" s="262">
        <v>660579018</v>
      </c>
      <c r="N105" s="263"/>
      <c r="O105" s="40"/>
      <c r="P105"/>
      <c r="Q105"/>
      <c r="R105"/>
      <c r="S105"/>
      <c r="T105"/>
      <c r="U105"/>
      <c r="V105"/>
      <c r="W105"/>
      <c r="X105"/>
      <c r="Y105"/>
      <c r="Z105"/>
      <c r="AA105" s="302"/>
      <c r="AB105" s="303"/>
      <c r="AC105" s="35"/>
    </row>
    <row r="106" spans="2:29" ht="14.65" hidden="1" customHeight="1" outlineLevel="1">
      <c r="B106" s="25"/>
      <c r="C106" s="1"/>
      <c r="D106" s="1"/>
      <c r="E106" s="1"/>
      <c r="F106" s="2" t="s">
        <v>42</v>
      </c>
      <c r="G106" s="1"/>
      <c r="H106" s="1"/>
      <c r="I106" s="1"/>
      <c r="J106"/>
      <c r="K106"/>
      <c r="L106"/>
      <c r="M106" s="262">
        <v>35900000</v>
      </c>
      <c r="N106" s="263"/>
      <c r="O106" s="40"/>
      <c r="P106"/>
      <c r="Q106"/>
      <c r="R106"/>
      <c r="S106"/>
      <c r="T106"/>
      <c r="U106"/>
      <c r="V106"/>
      <c r="W106"/>
      <c r="X106"/>
      <c r="Y106"/>
      <c r="Z106"/>
      <c r="AA106" s="34"/>
      <c r="AB106" s="94"/>
      <c r="AC106" s="35"/>
    </row>
    <row r="107" spans="2:29" ht="14.65" hidden="1" customHeight="1" outlineLevel="1">
      <c r="B107" s="25"/>
      <c r="C107" s="1"/>
      <c r="D107" s="1"/>
      <c r="E107" s="1"/>
      <c r="F107" s="2" t="s">
        <v>43</v>
      </c>
      <c r="G107" s="1"/>
      <c r="H107" s="1"/>
      <c r="I107" s="1"/>
      <c r="J107"/>
      <c r="K107"/>
      <c r="L107"/>
      <c r="M107" s="262">
        <v>624679018</v>
      </c>
      <c r="N107" s="263"/>
      <c r="O107" s="40"/>
      <c r="P107"/>
      <c r="Q107"/>
      <c r="R107"/>
      <c r="S107"/>
      <c r="T107"/>
      <c r="U107"/>
      <c r="V107"/>
      <c r="W107"/>
      <c r="X107"/>
      <c r="Y107"/>
      <c r="Z107"/>
      <c r="AA107" s="34"/>
      <c r="AB107" s="94"/>
      <c r="AC107" s="35"/>
    </row>
    <row r="108" spans="2:29" ht="14.65" hidden="1" customHeight="1" outlineLevel="1">
      <c r="B108" s="25"/>
      <c r="C108" s="1"/>
      <c r="D108" s="1"/>
      <c r="E108" s="1"/>
      <c r="F108" s="2" t="s">
        <v>14</v>
      </c>
      <c r="G108" s="1"/>
      <c r="H108" s="1"/>
      <c r="I108" s="1"/>
      <c r="J108"/>
      <c r="K108"/>
      <c r="L108"/>
      <c r="M108" s="262">
        <v>0</v>
      </c>
      <c r="N108" s="263"/>
      <c r="O108" s="40"/>
      <c r="P108"/>
      <c r="Q108"/>
      <c r="R108"/>
      <c r="S108"/>
      <c r="T108"/>
      <c r="U108"/>
      <c r="V108"/>
      <c r="W108"/>
      <c r="X108"/>
      <c r="Y108"/>
      <c r="Z108"/>
      <c r="AA108" s="302"/>
      <c r="AB108" s="303"/>
      <c r="AC108" s="35"/>
    </row>
    <row r="109" spans="2:29" ht="14.65" hidden="1" customHeight="1" outlineLevel="1">
      <c r="B109" s="25"/>
      <c r="C109" s="1"/>
      <c r="D109" s="1"/>
      <c r="E109" s="36" t="s">
        <v>202</v>
      </c>
      <c r="F109" s="36"/>
      <c r="G109" s="36"/>
      <c r="H109" s="36"/>
      <c r="I109" s="37"/>
      <c r="J109" s="37"/>
      <c r="K109" s="37"/>
      <c r="L109" s="37"/>
      <c r="M109" s="309">
        <v>0</v>
      </c>
      <c r="N109" s="310"/>
      <c r="O109" s="52"/>
      <c r="P109"/>
      <c r="Q109"/>
      <c r="R109"/>
      <c r="S109"/>
      <c r="T109"/>
      <c r="U109"/>
      <c r="V109"/>
      <c r="W109"/>
      <c r="X109"/>
      <c r="Y109"/>
      <c r="Z109"/>
      <c r="AA109" s="34"/>
      <c r="AB109" s="94"/>
      <c r="AC109" s="35"/>
    </row>
    <row r="110" spans="2:29" ht="14.65" hidden="1" customHeight="1" outlineLevel="1">
      <c r="B110" s="25"/>
      <c r="C110" s="1"/>
      <c r="D110" s="1"/>
      <c r="E110" s="1" t="s">
        <v>44</v>
      </c>
      <c r="F110" s="1"/>
      <c r="G110" s="1"/>
      <c r="H110" s="1"/>
      <c r="I110"/>
      <c r="J110"/>
      <c r="K110"/>
      <c r="L110"/>
      <c r="M110" s="262">
        <v>58919247</v>
      </c>
      <c r="N110" s="263"/>
      <c r="O110" s="40"/>
      <c r="P110"/>
      <c r="Q110"/>
      <c r="R110"/>
      <c r="S110"/>
      <c r="T110"/>
      <c r="U110"/>
      <c r="V110"/>
      <c r="W110"/>
      <c r="X110"/>
      <c r="Y110"/>
      <c r="Z110"/>
      <c r="AA110" s="302"/>
      <c r="AB110" s="303"/>
      <c r="AC110" s="35"/>
    </row>
    <row r="111" spans="2:29" ht="14.65" hidden="1" customHeight="1" outlineLevel="1">
      <c r="B111" s="25"/>
      <c r="C111" s="1"/>
      <c r="D111" s="1"/>
      <c r="E111" s="1" t="s">
        <v>45</v>
      </c>
      <c r="F111" s="1"/>
      <c r="G111" s="1"/>
      <c r="H111" s="1"/>
      <c r="I111"/>
      <c r="J111"/>
      <c r="K111"/>
      <c r="L111"/>
      <c r="M111" s="262">
        <v>45133331</v>
      </c>
      <c r="N111" s="263"/>
      <c r="O111" s="40"/>
      <c r="P111"/>
      <c r="Q111"/>
      <c r="R111"/>
      <c r="S111"/>
      <c r="T111"/>
      <c r="U111"/>
      <c r="V111"/>
      <c r="W111"/>
      <c r="X111"/>
      <c r="Y111"/>
      <c r="Z111"/>
      <c r="AA111" s="302"/>
      <c r="AB111" s="303"/>
      <c r="AC111" s="35"/>
    </row>
    <row r="112" spans="2:29" ht="14.65" hidden="1" customHeight="1" outlineLevel="1">
      <c r="B112" s="25"/>
      <c r="C112" s="1"/>
      <c r="D112" s="1"/>
      <c r="E112" s="1" t="s">
        <v>46</v>
      </c>
      <c r="F112" s="1"/>
      <c r="G112" s="1"/>
      <c r="H112" s="1"/>
      <c r="I112"/>
      <c r="J112"/>
      <c r="K112"/>
      <c r="L112"/>
      <c r="M112" s="262">
        <v>1833011378</v>
      </c>
      <c r="N112" s="263"/>
      <c r="O112" s="40"/>
      <c r="P112"/>
      <c r="Q112"/>
      <c r="R112"/>
      <c r="S112"/>
      <c r="T112"/>
      <c r="U112"/>
      <c r="V112"/>
      <c r="W112"/>
      <c r="X112"/>
      <c r="Y112"/>
      <c r="Z112"/>
      <c r="AA112" s="302"/>
      <c r="AB112" s="303"/>
      <c r="AC112" s="35"/>
    </row>
    <row r="113" spans="1:29" ht="14.65" hidden="1" customHeight="1" outlineLevel="1">
      <c r="B113" s="25"/>
      <c r="C113" s="1"/>
      <c r="D113" s="1"/>
      <c r="E113" s="1"/>
      <c r="F113" s="2" t="s">
        <v>47</v>
      </c>
      <c r="G113" s="1"/>
      <c r="H113" s="1"/>
      <c r="I113"/>
      <c r="J113"/>
      <c r="K113"/>
      <c r="L113"/>
      <c r="M113" s="262">
        <v>833650286</v>
      </c>
      <c r="N113" s="263"/>
      <c r="O113" s="40"/>
      <c r="P113"/>
      <c r="Q113"/>
      <c r="R113"/>
      <c r="S113"/>
      <c r="T113"/>
      <c r="U113"/>
      <c r="V113"/>
      <c r="W113"/>
      <c r="X113"/>
      <c r="Y113"/>
      <c r="Z113"/>
      <c r="AA113" s="302"/>
      <c r="AB113" s="303"/>
      <c r="AC113" s="35"/>
    </row>
    <row r="114" spans="1:29" ht="14.65" hidden="1" customHeight="1" outlineLevel="1">
      <c r="A114" s="3"/>
      <c r="B114" s="25"/>
      <c r="C114"/>
      <c r="D114" s="1"/>
      <c r="E114" s="1"/>
      <c r="F114" s="1" t="s">
        <v>35</v>
      </c>
      <c r="G114" s="1"/>
      <c r="H114" s="1"/>
      <c r="I114"/>
      <c r="J114"/>
      <c r="K114"/>
      <c r="L114"/>
      <c r="M114" s="262">
        <v>999361092</v>
      </c>
      <c r="N114" s="263"/>
      <c r="O114" s="40"/>
      <c r="P114"/>
      <c r="Q114"/>
      <c r="R114"/>
      <c r="S114"/>
      <c r="T114"/>
      <c r="U114"/>
      <c r="V114"/>
      <c r="W114"/>
      <c r="X114"/>
      <c r="Y114"/>
      <c r="Z114"/>
      <c r="AA114" s="34"/>
      <c r="AB114" s="94"/>
      <c r="AC114" s="35"/>
    </row>
    <row r="115" spans="1:29" ht="14.65" hidden="1" customHeight="1" outlineLevel="1">
      <c r="A115" s="8"/>
      <c r="B115" s="25"/>
      <c r="C115"/>
      <c r="D115" s="1"/>
      <c r="E115" s="1" t="s">
        <v>14</v>
      </c>
      <c r="F115" s="1"/>
      <c r="G115" s="1"/>
      <c r="H115" s="1"/>
      <c r="I115"/>
      <c r="J115"/>
      <c r="K115"/>
      <c r="L115"/>
      <c r="M115" s="262">
        <v>0</v>
      </c>
      <c r="N115" s="263"/>
      <c r="O115" s="40"/>
      <c r="P115"/>
      <c r="Q115"/>
      <c r="R115"/>
      <c r="S115"/>
      <c r="T115"/>
      <c r="U115"/>
      <c r="V115"/>
      <c r="W115"/>
      <c r="X115"/>
      <c r="Y115"/>
      <c r="Z115"/>
      <c r="AA115" s="302"/>
      <c r="AB115" s="303"/>
      <c r="AC115" s="35"/>
    </row>
    <row r="116" spans="1:29" ht="14.65" hidden="1" customHeight="1" outlineLevel="1">
      <c r="B116" s="25"/>
      <c r="C116"/>
      <c r="D116" s="1"/>
      <c r="E116" s="2" t="s">
        <v>48</v>
      </c>
      <c r="F116" s="1"/>
      <c r="G116" s="1"/>
      <c r="H116" s="1"/>
      <c r="I116"/>
      <c r="J116"/>
      <c r="K116"/>
      <c r="L116"/>
      <c r="M116" s="262">
        <v>4162936</v>
      </c>
      <c r="N116" s="263"/>
      <c r="O116" s="40"/>
      <c r="P116"/>
      <c r="Q116"/>
      <c r="R116"/>
      <c r="S116"/>
      <c r="T116"/>
      <c r="U116"/>
      <c r="V116"/>
      <c r="W116"/>
      <c r="X116"/>
      <c r="Y116"/>
      <c r="Z116"/>
      <c r="AA116" s="34"/>
      <c r="AB116" s="94"/>
      <c r="AC116" s="35"/>
    </row>
    <row r="117" spans="1:29" ht="14.65" hidden="1" customHeight="1" outlineLevel="1">
      <c r="B117" s="25"/>
      <c r="C117" t="s">
        <v>49</v>
      </c>
      <c r="D117" s="1"/>
      <c r="E117" s="24"/>
      <c r="F117" s="24"/>
      <c r="G117" s="24"/>
      <c r="H117"/>
      <c r="I117"/>
      <c r="J117"/>
      <c r="K117"/>
      <c r="L117"/>
      <c r="M117" s="262">
        <v>1343211950</v>
      </c>
      <c r="N117" s="263"/>
      <c r="O117" s="40"/>
      <c r="P117"/>
      <c r="Q117"/>
      <c r="R117"/>
      <c r="S117"/>
      <c r="T117"/>
      <c r="U117"/>
      <c r="V117"/>
      <c r="W117"/>
      <c r="X117"/>
      <c r="Y117"/>
      <c r="Z117"/>
      <c r="AA117" s="302"/>
      <c r="AB117" s="303"/>
      <c r="AC117" s="35"/>
    </row>
    <row r="118" spans="1:29" ht="14.65" hidden="1" customHeight="1" outlineLevel="1">
      <c r="B118" s="25"/>
      <c r="C118"/>
      <c r="D118" s="1" t="s">
        <v>50</v>
      </c>
      <c r="E118" s="24"/>
      <c r="F118" s="24"/>
      <c r="G118" s="24"/>
      <c r="H118"/>
      <c r="I118"/>
      <c r="J118"/>
      <c r="K118"/>
      <c r="L118"/>
      <c r="M118" s="262">
        <v>123883533</v>
      </c>
      <c r="N118" s="263"/>
      <c r="O118" s="40"/>
      <c r="P118"/>
      <c r="Q118"/>
      <c r="R118"/>
      <c r="S118"/>
      <c r="T118"/>
      <c r="U118"/>
      <c r="V118"/>
      <c r="W118"/>
      <c r="X118"/>
      <c r="Y118"/>
      <c r="Z118"/>
      <c r="AA118" s="302"/>
      <c r="AB118" s="303"/>
      <c r="AC118" s="35"/>
    </row>
    <row r="119" spans="1:29" ht="14.65" hidden="1" customHeight="1" outlineLevel="1">
      <c r="B119" s="25"/>
      <c r="C119"/>
      <c r="D119" s="2" t="s">
        <v>51</v>
      </c>
      <c r="E119" s="1"/>
      <c r="F119" s="22"/>
      <c r="G119" s="1"/>
      <c r="H119" s="1"/>
      <c r="I119"/>
      <c r="J119"/>
      <c r="K119"/>
      <c r="L119"/>
      <c r="M119" s="262">
        <v>26494479</v>
      </c>
      <c r="N119" s="263"/>
      <c r="O119" s="40"/>
      <c r="P119"/>
      <c r="Q119"/>
      <c r="R119"/>
      <c r="S119"/>
      <c r="T119"/>
      <c r="U119"/>
      <c r="V119"/>
      <c r="W119"/>
      <c r="X119"/>
      <c r="Y119"/>
      <c r="Z119"/>
      <c r="AA119" s="34"/>
      <c r="AB119" s="94"/>
      <c r="AC119" s="35"/>
    </row>
    <row r="120" spans="1:29" ht="14.65" hidden="1" customHeight="1" outlineLevel="1">
      <c r="B120" s="25"/>
      <c r="C120"/>
      <c r="D120" s="1" t="s">
        <v>52</v>
      </c>
      <c r="E120" s="1"/>
      <c r="F120" s="1"/>
      <c r="G120" s="1"/>
      <c r="H120" s="1"/>
      <c r="I120"/>
      <c r="J120"/>
      <c r="K120"/>
      <c r="L120"/>
      <c r="M120" s="262">
        <v>0</v>
      </c>
      <c r="N120" s="263"/>
      <c r="O120" s="40"/>
      <c r="P120"/>
      <c r="Q120"/>
      <c r="R120"/>
      <c r="S120"/>
      <c r="T120"/>
      <c r="U120"/>
      <c r="V120"/>
      <c r="W120"/>
      <c r="X120"/>
      <c r="Y120"/>
      <c r="Z120"/>
      <c r="AA120" s="34"/>
      <c r="AB120" s="94"/>
      <c r="AC120" s="35"/>
    </row>
    <row r="121" spans="1:29" s="3" customFormat="1" ht="14.65" hidden="1" customHeight="1" outlineLevel="1">
      <c r="A121" s="5"/>
      <c r="B121" s="25"/>
      <c r="C121" s="1"/>
      <c r="D121" s="1" t="s">
        <v>46</v>
      </c>
      <c r="E121" s="1"/>
      <c r="F121" s="22"/>
      <c r="G121" s="1"/>
      <c r="H121" s="1"/>
      <c r="I121"/>
      <c r="J121"/>
      <c r="K121"/>
      <c r="L121"/>
      <c r="M121" s="262">
        <v>1192833938</v>
      </c>
      <c r="N121" s="263"/>
      <c r="O121" s="40"/>
      <c r="P121"/>
      <c r="Q121"/>
      <c r="R121"/>
      <c r="S121"/>
      <c r="T121"/>
      <c r="U121"/>
      <c r="V121"/>
      <c r="W121"/>
      <c r="X121"/>
      <c r="Y121"/>
      <c r="Z121"/>
      <c r="AA121" s="34"/>
      <c r="AB121" s="94"/>
      <c r="AC121" s="35"/>
    </row>
    <row r="122" spans="1:29" s="8" customFormat="1" ht="14.65" hidden="1" customHeight="1" outlineLevel="1">
      <c r="A122" s="5"/>
      <c r="B122" s="25"/>
      <c r="C122" s="1"/>
      <c r="D122" s="1"/>
      <c r="E122" s="1" t="s">
        <v>53</v>
      </c>
      <c r="F122" s="1"/>
      <c r="G122" s="1"/>
      <c r="H122" s="1"/>
      <c r="I122"/>
      <c r="J122"/>
      <c r="K122"/>
      <c r="L122"/>
      <c r="M122" s="262">
        <v>1172110154</v>
      </c>
      <c r="N122" s="263"/>
      <c r="O122" s="40"/>
      <c r="P122"/>
      <c r="Q122"/>
      <c r="R122"/>
      <c r="S122"/>
      <c r="T122"/>
      <c r="U122"/>
      <c r="V122"/>
      <c r="W122"/>
      <c r="X122"/>
      <c r="Y122"/>
      <c r="Z122"/>
      <c r="AA122" s="302"/>
      <c r="AB122" s="303"/>
      <c r="AC122" s="35"/>
    </row>
    <row r="123" spans="1:29" ht="14.65" hidden="1" customHeight="1" outlineLevel="1">
      <c r="B123" s="25"/>
      <c r="C123" s="1"/>
      <c r="D123" s="1"/>
      <c r="E123" s="2" t="s">
        <v>47</v>
      </c>
      <c r="F123" s="1"/>
      <c r="G123" s="1"/>
      <c r="H123" s="1"/>
      <c r="I123"/>
      <c r="J123"/>
      <c r="K123"/>
      <c r="L123"/>
      <c r="M123" s="262">
        <v>20723784</v>
      </c>
      <c r="N123" s="263"/>
      <c r="O123" s="40"/>
      <c r="P123"/>
      <c r="Q123"/>
      <c r="R123"/>
      <c r="S123"/>
      <c r="T123"/>
      <c r="U123"/>
      <c r="V123"/>
      <c r="W123"/>
      <c r="X123"/>
      <c r="Y123"/>
      <c r="Z123"/>
      <c r="AA123" s="302"/>
      <c r="AB123" s="303"/>
      <c r="AC123" s="35"/>
    </row>
    <row r="124" spans="1:29" ht="14.65" hidden="1" customHeight="1" outlineLevel="1">
      <c r="B124" s="25"/>
      <c r="C124" s="1"/>
      <c r="D124" s="1" t="s">
        <v>54</v>
      </c>
      <c r="E124" s="2"/>
      <c r="F124" s="1"/>
      <c r="G124" s="1"/>
      <c r="H124" s="1"/>
      <c r="I124"/>
      <c r="J124"/>
      <c r="K124"/>
      <c r="L124"/>
      <c r="M124" s="262">
        <v>0</v>
      </c>
      <c r="N124" s="263"/>
      <c r="O124" s="40"/>
      <c r="P124"/>
      <c r="Q124"/>
      <c r="R124"/>
      <c r="S124"/>
      <c r="T124"/>
      <c r="U124"/>
      <c r="V124"/>
      <c r="W124"/>
      <c r="X124"/>
      <c r="Y124"/>
      <c r="Z124"/>
      <c r="AA124" s="302"/>
      <c r="AB124" s="303"/>
      <c r="AC124" s="35"/>
    </row>
    <row r="125" spans="1:29" ht="14.65" hidden="1" customHeight="1" outlineLevel="1">
      <c r="B125" s="25"/>
      <c r="C125" s="1"/>
      <c r="D125" s="1" t="s">
        <v>35</v>
      </c>
      <c r="E125" s="1"/>
      <c r="F125" s="22"/>
      <c r="G125" s="1"/>
      <c r="H125" s="1"/>
      <c r="I125"/>
      <c r="J125"/>
      <c r="K125"/>
      <c r="L125"/>
      <c r="M125" s="262">
        <v>0</v>
      </c>
      <c r="N125" s="263"/>
      <c r="O125" s="40"/>
      <c r="P125"/>
      <c r="Q125"/>
      <c r="R125"/>
      <c r="S125"/>
      <c r="T125"/>
      <c r="U125"/>
      <c r="V125"/>
      <c r="W125"/>
      <c r="X125"/>
      <c r="Y125"/>
      <c r="Z125"/>
      <c r="AA125" s="302"/>
      <c r="AB125" s="303"/>
      <c r="AC125" s="35"/>
    </row>
    <row r="126" spans="1:29" ht="14.65" hidden="1" customHeight="1" outlineLevel="1">
      <c r="B126" s="25"/>
      <c r="C126" s="1"/>
      <c r="D126" t="s">
        <v>148</v>
      </c>
      <c r="E126" s="1"/>
      <c r="F126" s="1"/>
      <c r="G126" s="1"/>
      <c r="H126" s="1"/>
      <c r="I126"/>
      <c r="J126"/>
      <c r="K126"/>
      <c r="L126"/>
      <c r="M126" s="262">
        <v>0</v>
      </c>
      <c r="N126" s="263"/>
      <c r="O126" s="40"/>
      <c r="P126" s="316"/>
      <c r="Q126" s="316"/>
      <c r="R126" s="316"/>
      <c r="S126" s="316"/>
      <c r="T126" s="316"/>
      <c r="U126" s="316"/>
      <c r="V126" s="316"/>
      <c r="W126" s="316"/>
      <c r="X126" s="316"/>
      <c r="Y126" s="316"/>
      <c r="Z126" s="317"/>
      <c r="AA126" s="318"/>
      <c r="AB126" s="319"/>
      <c r="AC126" s="35"/>
    </row>
    <row r="127" spans="1:29" ht="14.65" hidden="1" customHeight="1" outlineLevel="1" thickBot="1">
      <c r="B127" s="25"/>
      <c r="C127" s="1" t="s">
        <v>180</v>
      </c>
      <c r="D127" s="2"/>
      <c r="E127" s="1"/>
      <c r="F127" s="1"/>
      <c r="G127" s="1"/>
      <c r="H127" s="1"/>
      <c r="I127"/>
      <c r="J127"/>
      <c r="K127"/>
      <c r="L127"/>
      <c r="M127" s="262">
        <v>0</v>
      </c>
      <c r="N127" s="263"/>
      <c r="O127" s="40"/>
      <c r="P127" s="272" t="s">
        <v>55</v>
      </c>
      <c r="Q127" s="272"/>
      <c r="R127" s="272"/>
      <c r="S127" s="272"/>
      <c r="T127" s="272"/>
      <c r="U127" s="272"/>
      <c r="V127" s="272"/>
      <c r="W127" s="272"/>
      <c r="X127" s="272"/>
      <c r="Y127" s="272"/>
      <c r="Z127" s="320"/>
      <c r="AA127" s="321">
        <v>11031073247</v>
      </c>
      <c r="AB127" s="322"/>
      <c r="AC127" s="44"/>
    </row>
    <row r="128" spans="1:29" ht="14.65" hidden="1" customHeight="1" outlineLevel="1" thickBot="1">
      <c r="B128" s="311" t="s">
        <v>56</v>
      </c>
      <c r="C128" s="312"/>
      <c r="D128" s="312"/>
      <c r="E128" s="312"/>
      <c r="F128" s="312"/>
      <c r="G128" s="312"/>
      <c r="H128" s="312"/>
      <c r="I128" s="312"/>
      <c r="J128" s="312"/>
      <c r="K128" s="312"/>
      <c r="L128" s="312"/>
      <c r="M128" s="314">
        <v>20097156937</v>
      </c>
      <c r="N128" s="315"/>
      <c r="O128" s="46"/>
      <c r="P128" s="265" t="s">
        <v>57</v>
      </c>
      <c r="Q128" s="265"/>
      <c r="R128" s="265"/>
      <c r="S128" s="265"/>
      <c r="T128" s="265"/>
      <c r="U128" s="265"/>
      <c r="V128" s="265"/>
      <c r="W128" s="265"/>
      <c r="X128" s="265"/>
      <c r="Y128" s="265"/>
      <c r="Z128" s="313"/>
      <c r="AA128" s="314">
        <v>20097156937</v>
      </c>
      <c r="AB128" s="315"/>
      <c r="AC128" s="46"/>
    </row>
    <row r="129" s="5" customFormat="1" ht="14.65" customHeight="1" collapsed="1"/>
    <row r="130" s="5" customFormat="1" ht="14.65" customHeight="1"/>
    <row r="131" s="5" customFormat="1" ht="14.65" customHeight="1"/>
    <row r="132" s="5" customFormat="1" ht="14.65" customHeight="1"/>
    <row r="133" s="5" customFormat="1" ht="14.65" customHeight="1"/>
    <row r="134" s="5" customFormat="1" ht="14.65" customHeight="1"/>
    <row r="135" s="5" customFormat="1" ht="14.65" customHeight="1"/>
    <row r="136" s="5" customFormat="1" ht="14.65" customHeight="1"/>
    <row r="137" s="5" customFormat="1" ht="14.65" customHeight="1"/>
    <row r="138" s="5" customFormat="1" ht="14.65" customHeight="1"/>
    <row r="139" s="5" customFormat="1" ht="14.65" customHeight="1"/>
    <row r="140" s="5" customFormat="1" ht="14.65" customHeight="1"/>
    <row r="141" s="5" customFormat="1" ht="14.65" customHeight="1"/>
    <row r="142" s="5" customFormat="1" ht="14.65" customHeight="1"/>
    <row r="143" s="5" customFormat="1" ht="14.65" customHeight="1"/>
    <row r="144" s="5" customFormat="1" ht="14.65" customHeight="1"/>
    <row r="145" s="5" customFormat="1" ht="14.65" customHeight="1"/>
    <row r="146" s="5" customFormat="1" ht="14.65" customHeight="1"/>
    <row r="147" s="5" customFormat="1" ht="14.65" customHeight="1"/>
    <row r="148" s="5" customFormat="1" ht="14.65" customHeight="1"/>
    <row r="149" s="5" customFormat="1" ht="14.65" customHeight="1"/>
    <row r="150" s="5" customFormat="1" ht="14.65" customHeight="1"/>
    <row r="151" s="5" customFormat="1" ht="14.65" customHeight="1"/>
    <row r="152" s="5" customFormat="1" ht="14.65" customHeight="1"/>
    <row r="153" s="5" customFormat="1" ht="14.65" customHeight="1"/>
    <row r="154" s="5" customFormat="1" ht="14.65" customHeight="1"/>
    <row r="155" s="5" customFormat="1" ht="14.65" customHeight="1"/>
    <row r="156" s="5" customFormat="1" ht="14.65" customHeight="1"/>
    <row r="157" s="5" customFormat="1" ht="14.65" customHeight="1"/>
    <row r="158" s="5" customFormat="1" ht="14.65" customHeight="1"/>
    <row r="159" s="5" customFormat="1" ht="14.65" customHeight="1"/>
    <row r="160" s="5" customFormat="1" ht="14.65" customHeight="1"/>
    <row r="161" spans="1:29" ht="14.65" customHeight="1">
      <c r="B161" s="3"/>
      <c r="C161" s="3"/>
      <c r="D161" s="3"/>
      <c r="E161" s="3"/>
      <c r="F161" s="3"/>
      <c r="G161" s="3"/>
      <c r="H161" s="3"/>
      <c r="I161" s="3"/>
      <c r="J161" s="3"/>
      <c r="K161" s="3"/>
      <c r="L161" s="3"/>
      <c r="M161" s="3"/>
      <c r="N161" s="3"/>
      <c r="O161" s="3"/>
    </row>
    <row r="162" spans="1:29" ht="14.65" customHeight="1">
      <c r="B162" s="8"/>
      <c r="C162" s="8"/>
      <c r="D162" s="8"/>
      <c r="E162" s="8"/>
      <c r="F162" s="8"/>
      <c r="G162" s="8"/>
      <c r="H162" s="8"/>
      <c r="I162" s="8"/>
      <c r="J162" s="8"/>
      <c r="K162" s="8"/>
      <c r="L162" s="8"/>
      <c r="M162" s="8"/>
      <c r="N162" s="8"/>
      <c r="O162" s="8"/>
      <c r="AA162" s="3"/>
      <c r="AB162" s="3"/>
      <c r="AC162" s="3"/>
    </row>
    <row r="163" spans="1:29" ht="14.65" customHeight="1">
      <c r="AA163" s="8"/>
      <c r="AB163" s="8"/>
      <c r="AC163" s="8"/>
    </row>
    <row r="164" spans="1:29" ht="14.65" customHeight="1"/>
    <row r="165" spans="1:29" ht="14.65" customHeight="1"/>
    <row r="166" spans="1:29" ht="14.65" customHeight="1"/>
    <row r="167" spans="1:29" ht="14.65" customHeight="1"/>
    <row r="168" spans="1:29" ht="14.65" customHeight="1"/>
    <row r="169" spans="1:29" ht="14.65" customHeight="1">
      <c r="A169" s="3"/>
    </row>
    <row r="170" spans="1:29" ht="14.65" customHeight="1">
      <c r="A170" s="8"/>
    </row>
    <row r="171" spans="1:29" ht="14.65" customHeight="1"/>
    <row r="172" spans="1:29" ht="14.65" customHeight="1"/>
    <row r="173" spans="1:29" ht="14.65" customHeight="1"/>
    <row r="174" spans="1:29" ht="14.65" customHeight="1"/>
    <row r="175" spans="1:29" s="3" customFormat="1" ht="14.6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s="8" customFormat="1" ht="14.6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6:26" ht="14.65" customHeight="1">
      <c r="P177" s="3"/>
      <c r="Q177" s="3"/>
      <c r="R177" s="3"/>
      <c r="S177" s="3"/>
      <c r="T177" s="3"/>
      <c r="U177" s="3"/>
      <c r="V177" s="3"/>
      <c r="W177" s="3"/>
      <c r="X177" s="3"/>
      <c r="Y177" s="3"/>
      <c r="Z177" s="3"/>
    </row>
    <row r="178" spans="16:26" ht="14.65" customHeight="1">
      <c r="P178" s="8"/>
      <c r="Q178" s="8"/>
      <c r="R178" s="8"/>
      <c r="S178" s="8"/>
      <c r="T178" s="8"/>
      <c r="U178" s="8"/>
      <c r="V178" s="8"/>
      <c r="W178" s="8"/>
      <c r="X178" s="8"/>
      <c r="Y178" s="8"/>
      <c r="Z178" s="8"/>
    </row>
    <row r="179" spans="16:26" ht="14.65" customHeight="1"/>
    <row r="180" spans="16:26" ht="14.65" customHeight="1"/>
    <row r="181" spans="16:26" ht="14.65" customHeight="1"/>
    <row r="182" spans="16:26" ht="14.65" customHeight="1"/>
    <row r="183" spans="16:26" ht="14.65" customHeight="1"/>
    <row r="184" spans="16:26" ht="14.65" customHeight="1"/>
    <row r="185" spans="16:26" ht="14.65" customHeight="1"/>
    <row r="186" spans="16:26" ht="14.65" customHeight="1"/>
    <row r="187" spans="16:26" ht="14.65" customHeight="1"/>
    <row r="188" spans="16:26" ht="14.65" customHeight="1"/>
    <row r="189" spans="16:26" ht="14.65" customHeight="1"/>
    <row r="190" spans="16:26" ht="14.65" customHeight="1"/>
    <row r="191" spans="16:26" ht="14.65" customHeight="1"/>
    <row r="192" spans="16:26" ht="14.65" customHeight="1"/>
    <row r="193" s="5" customFormat="1" ht="14.65" customHeight="1"/>
    <row r="194" s="5" customFormat="1" ht="14.65" customHeight="1"/>
    <row r="195" s="5" customFormat="1" ht="14.65" customHeight="1"/>
    <row r="196" s="5" customFormat="1" ht="14.65" customHeight="1"/>
    <row r="197" s="5" customFormat="1" ht="14.65" customHeight="1"/>
    <row r="198" s="5" customFormat="1" ht="14.65" customHeight="1"/>
    <row r="199" s="5" customFormat="1" ht="14.65" customHeight="1"/>
    <row r="200" s="5" customFormat="1" ht="14.65" customHeight="1"/>
    <row r="201" s="5" customFormat="1" ht="14.65" customHeight="1"/>
    <row r="202" s="5" customFormat="1" ht="14.65" customHeight="1"/>
    <row r="203" s="5" customFormat="1" ht="14.65" customHeight="1"/>
    <row r="204" s="5" customFormat="1" ht="14.65" customHeight="1"/>
    <row r="205" s="5" customFormat="1" ht="14.65" customHeight="1"/>
    <row r="206" s="5" customFormat="1" ht="14.65" customHeight="1"/>
    <row r="207" s="5" customFormat="1" ht="14.65" customHeight="1"/>
    <row r="208" s="5" customFormat="1" ht="14.65" customHeight="1"/>
    <row r="209" spans="2:29" ht="14.65" customHeight="1"/>
    <row r="210" spans="2:29" ht="14.65" customHeight="1"/>
    <row r="211" spans="2:29" ht="14.65" customHeight="1"/>
    <row r="212" spans="2:29" ht="14.65" customHeight="1"/>
    <row r="213" spans="2:29" ht="14.65" customHeight="1"/>
    <row r="214" spans="2:29" ht="14.65" customHeight="1"/>
    <row r="215" spans="2:29" ht="14.65" customHeight="1"/>
    <row r="216" spans="2:29" ht="14.65" customHeight="1"/>
    <row r="217" spans="2:29" ht="14.65" customHeight="1"/>
    <row r="218" spans="2:29" ht="14.65" customHeight="1"/>
    <row r="219" spans="2:29" ht="14.65" customHeight="1"/>
    <row r="220" spans="2:29" ht="14.65" customHeight="1"/>
    <row r="221" spans="2:29" ht="14.65" customHeight="1">
      <c r="B221"/>
      <c r="C221"/>
      <c r="D221"/>
      <c r="E221"/>
      <c r="F221"/>
      <c r="G221"/>
      <c r="H221"/>
      <c r="I221"/>
      <c r="J221"/>
      <c r="K221"/>
      <c r="L221"/>
      <c r="M221"/>
      <c r="N221"/>
      <c r="O221"/>
    </row>
    <row r="222" spans="2:29" ht="14.65" customHeight="1">
      <c r="AA222"/>
      <c r="AB222"/>
      <c r="AC222"/>
    </row>
    <row r="223" spans="2:29" ht="14.65" customHeight="1">
      <c r="B223" s="3"/>
      <c r="C223" s="3"/>
      <c r="D223" s="3"/>
      <c r="E223" s="3"/>
      <c r="F223" s="3"/>
      <c r="G223" s="3"/>
      <c r="H223" s="3"/>
      <c r="I223" s="3"/>
      <c r="J223" s="3"/>
      <c r="K223" s="3"/>
      <c r="L223" s="3"/>
      <c r="M223" s="3"/>
      <c r="N223" s="3"/>
      <c r="O223" s="3"/>
    </row>
    <row r="224" spans="2:29" ht="14.65" customHeight="1">
      <c r="B224" s="3"/>
      <c r="C224" s="3"/>
      <c r="D224" s="3"/>
      <c r="E224" s="3"/>
      <c r="F224" s="3"/>
      <c r="G224" s="3"/>
      <c r="H224" s="3"/>
      <c r="I224" s="3"/>
      <c r="J224" s="3"/>
      <c r="K224" s="3"/>
      <c r="L224" s="3"/>
      <c r="M224" s="3"/>
      <c r="N224" s="3"/>
      <c r="O224" s="3"/>
      <c r="AA224" s="3"/>
      <c r="AB224" s="3"/>
      <c r="AC224" s="3"/>
    </row>
    <row r="225" spans="1:29" ht="14.65" customHeight="1">
      <c r="B225" s="3"/>
      <c r="C225" s="3"/>
      <c r="D225" s="3"/>
      <c r="E225" s="3"/>
      <c r="F225" s="3"/>
      <c r="G225" s="3"/>
      <c r="H225" s="3"/>
      <c r="I225" s="3"/>
      <c r="J225" s="3"/>
      <c r="K225" s="3"/>
      <c r="L225" s="3"/>
      <c r="M225" s="3"/>
      <c r="N225" s="3"/>
      <c r="O225" s="3"/>
      <c r="AA225" s="3"/>
      <c r="AB225" s="3"/>
      <c r="AC225" s="3"/>
    </row>
    <row r="226" spans="1:29" ht="14.65" customHeight="1">
      <c r="B226" s="3"/>
      <c r="C226" s="3"/>
      <c r="D226" s="3"/>
      <c r="E226" s="3"/>
      <c r="F226" s="3"/>
      <c r="G226" s="3"/>
      <c r="H226" s="3"/>
      <c r="I226" s="3"/>
      <c r="J226" s="3"/>
      <c r="K226" s="3"/>
      <c r="L226" s="3"/>
      <c r="M226" s="3"/>
      <c r="N226" s="3"/>
      <c r="O226" s="3"/>
      <c r="AA226" s="3"/>
      <c r="AB226" s="3"/>
      <c r="AC226" s="3"/>
    </row>
    <row r="227" spans="1:29" ht="14.65" customHeight="1">
      <c r="B227" s="3"/>
      <c r="C227" s="3"/>
      <c r="D227" s="3"/>
      <c r="E227" s="3"/>
      <c r="F227" s="3"/>
      <c r="G227" s="3"/>
      <c r="H227" s="3"/>
      <c r="I227" s="3"/>
      <c r="J227" s="3"/>
      <c r="K227" s="3"/>
      <c r="L227" s="3"/>
      <c r="M227" s="3"/>
      <c r="N227" s="3"/>
      <c r="O227" s="3"/>
      <c r="AA227" s="3"/>
      <c r="AB227" s="3"/>
      <c r="AC227" s="3"/>
    </row>
    <row r="228" spans="1:29" ht="14.65" customHeight="1">
      <c r="B228" s="3"/>
      <c r="C228" s="3"/>
      <c r="D228" s="3"/>
      <c r="E228" s="3"/>
      <c r="F228" s="3"/>
      <c r="G228" s="3"/>
      <c r="H228" s="3"/>
      <c r="I228" s="3"/>
      <c r="J228" s="3"/>
      <c r="K228" s="3"/>
      <c r="L228" s="3"/>
      <c r="M228" s="3"/>
      <c r="N228" s="3"/>
      <c r="O228" s="3"/>
      <c r="AA228" s="3"/>
      <c r="AB228" s="3"/>
      <c r="AC228" s="3"/>
    </row>
    <row r="229" spans="1:29" ht="14.65" customHeight="1">
      <c r="A229"/>
      <c r="AA229" s="3"/>
      <c r="AB229" s="3"/>
      <c r="AC229" s="3"/>
    </row>
    <row r="230" spans="1:29" ht="14.65" customHeight="1"/>
    <row r="231" spans="1:29" ht="14.65" customHeight="1">
      <c r="A231" s="3"/>
      <c r="B231" s="3"/>
      <c r="C231" s="3"/>
      <c r="D231" s="3"/>
      <c r="E231" s="3"/>
      <c r="F231" s="3"/>
      <c r="G231" s="3"/>
      <c r="H231" s="3"/>
      <c r="I231" s="3"/>
      <c r="J231" s="3"/>
      <c r="K231" s="3"/>
      <c r="L231" s="3"/>
      <c r="M231" s="3"/>
      <c r="N231" s="3"/>
      <c r="O231" s="3"/>
    </row>
    <row r="232" spans="1:29" ht="14.65" customHeight="1">
      <c r="A232" s="3"/>
      <c r="B232" s="3"/>
      <c r="C232" s="3"/>
      <c r="D232" s="3"/>
      <c r="E232" s="3"/>
      <c r="F232" s="3"/>
      <c r="G232" s="3"/>
      <c r="H232" s="3"/>
      <c r="I232" s="3"/>
      <c r="J232" s="3"/>
      <c r="K232" s="3"/>
      <c r="L232" s="3"/>
      <c r="M232" s="3"/>
      <c r="N232" s="3"/>
      <c r="O232" s="3"/>
      <c r="AA232" s="3"/>
      <c r="AB232" s="3"/>
      <c r="AC232" s="3"/>
    </row>
    <row r="233" spans="1:29" ht="14.65" customHeight="1">
      <c r="A233" s="3"/>
      <c r="B233" s="3"/>
      <c r="C233" s="3"/>
      <c r="D233" s="3"/>
      <c r="E233" s="3"/>
      <c r="F233" s="3"/>
      <c r="G233" s="3"/>
      <c r="H233" s="3"/>
      <c r="I233" s="3"/>
      <c r="J233" s="3"/>
      <c r="K233" s="3"/>
      <c r="L233" s="3"/>
      <c r="M233" s="3"/>
      <c r="N233" s="3"/>
      <c r="O233" s="3"/>
      <c r="AA233" s="3"/>
      <c r="AB233" s="3"/>
      <c r="AC233" s="3"/>
    </row>
    <row r="234" spans="1:29" ht="14.65" customHeight="1">
      <c r="A234" s="3"/>
      <c r="AA234" s="3"/>
      <c r="AB234" s="3"/>
      <c r="AC234" s="3"/>
    </row>
    <row r="235" spans="1:29" customFormat="1" ht="14.65" customHeight="1">
      <c r="A235" s="3"/>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4.65" customHeight="1">
      <c r="A236" s="3"/>
    </row>
    <row r="237" spans="1:29" s="3" customFormat="1" ht="14.65" customHeight="1">
      <c r="A237" s="5"/>
      <c r="B237" s="5"/>
      <c r="C237" s="5"/>
      <c r="D237" s="5"/>
      <c r="E237" s="5"/>
      <c r="F237" s="5"/>
      <c r="G237" s="5"/>
      <c r="H237" s="5"/>
      <c r="I237" s="5"/>
      <c r="J237" s="5"/>
      <c r="K237" s="5"/>
      <c r="L237" s="5"/>
      <c r="M237" s="5"/>
      <c r="N237" s="5"/>
      <c r="O237" s="5"/>
      <c r="P237"/>
      <c r="Q237"/>
      <c r="R237"/>
      <c r="S237"/>
      <c r="T237"/>
      <c r="U237"/>
      <c r="V237"/>
      <c r="W237"/>
      <c r="X237"/>
      <c r="Y237"/>
      <c r="Z237"/>
      <c r="AA237" s="5"/>
      <c r="AB237" s="5"/>
      <c r="AC237" s="5"/>
    </row>
    <row r="238" spans="1:29" s="3" customFormat="1" ht="14.6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s="3" customFormat="1" ht="14.65" customHeight="1">
      <c r="B239" s="5"/>
      <c r="C239" s="5"/>
      <c r="D239" s="5"/>
      <c r="E239" s="5"/>
      <c r="F239" s="5"/>
      <c r="G239" s="5"/>
      <c r="H239" s="5"/>
      <c r="I239" s="5"/>
      <c r="J239" s="5"/>
      <c r="K239" s="5"/>
      <c r="L239" s="5"/>
      <c r="M239" s="5"/>
      <c r="N239" s="5"/>
      <c r="O239" s="5"/>
      <c r="AA239" s="5"/>
      <c r="AB239" s="5"/>
      <c r="AC239" s="5"/>
    </row>
    <row r="240" spans="1:29" s="3" customFormat="1" ht="14.65" customHeight="1">
      <c r="B240" s="5"/>
      <c r="C240" s="5"/>
      <c r="D240" s="5"/>
      <c r="E240" s="5"/>
      <c r="F240" s="5"/>
      <c r="G240" s="5"/>
      <c r="H240" s="5"/>
      <c r="I240" s="5"/>
      <c r="J240" s="5"/>
      <c r="K240" s="5"/>
      <c r="L240" s="5"/>
      <c r="M240" s="5"/>
      <c r="N240" s="5"/>
      <c r="O240" s="5"/>
      <c r="AA240" s="5"/>
      <c r="AB240" s="5"/>
      <c r="AC240" s="5"/>
    </row>
    <row r="241" spans="1:29" s="3" customFormat="1" ht="14.65" customHeight="1">
      <c r="B241" s="5"/>
      <c r="C241" s="5"/>
      <c r="D241" s="5"/>
      <c r="E241" s="5"/>
      <c r="F241" s="5"/>
      <c r="G241" s="5"/>
      <c r="H241" s="5"/>
      <c r="I241" s="5"/>
      <c r="J241" s="5"/>
      <c r="K241" s="5"/>
      <c r="L241" s="5"/>
      <c r="M241" s="5"/>
      <c r="N241" s="5"/>
      <c r="O241" s="5"/>
      <c r="AA241" s="5"/>
      <c r="AB241" s="5"/>
      <c r="AC241" s="5"/>
    </row>
    <row r="242" spans="1:29" s="3" customFormat="1" ht="14.65" customHeight="1">
      <c r="A242" s="5"/>
      <c r="B242" s="5"/>
      <c r="C242" s="5"/>
      <c r="D242" s="5"/>
      <c r="E242" s="5"/>
      <c r="F242" s="5"/>
      <c r="G242" s="5"/>
      <c r="H242" s="5"/>
      <c r="I242" s="5"/>
      <c r="J242" s="5"/>
      <c r="K242" s="5"/>
      <c r="L242" s="5"/>
      <c r="M242" s="5"/>
      <c r="N242" s="5"/>
      <c r="O242" s="5"/>
      <c r="AA242" s="5"/>
      <c r="AB242" s="5"/>
      <c r="AC242" s="5"/>
    </row>
    <row r="243" spans="1:29" ht="14.65" customHeight="1">
      <c r="P243" s="3"/>
      <c r="Q243" s="3"/>
      <c r="R243" s="3"/>
      <c r="S243" s="3"/>
      <c r="T243" s="3"/>
      <c r="U243" s="3"/>
      <c r="V243" s="3"/>
      <c r="W243" s="3"/>
      <c r="X243" s="3"/>
      <c r="Y243" s="3"/>
      <c r="Z243" s="3"/>
    </row>
    <row r="244" spans="1:29" ht="14.65" customHeight="1">
      <c r="P244" s="3"/>
      <c r="Q244" s="3"/>
      <c r="R244" s="3"/>
      <c r="S244" s="3"/>
      <c r="T244" s="3"/>
      <c r="U244" s="3"/>
      <c r="V244" s="3"/>
      <c r="W244" s="3"/>
      <c r="X244" s="3"/>
      <c r="Y244" s="3"/>
      <c r="Z244" s="3"/>
    </row>
    <row r="245" spans="1:29" s="3" customFormat="1" ht="14.6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29" s="3" customFormat="1" ht="14.6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1:29" s="3" customFormat="1" ht="14.65" customHeight="1">
      <c r="A247" s="5"/>
      <c r="B247" s="5"/>
      <c r="C247" s="5"/>
      <c r="D247" s="5"/>
      <c r="E247" s="5"/>
      <c r="F247" s="5"/>
      <c r="G247" s="5"/>
      <c r="H247" s="5"/>
      <c r="I247" s="5"/>
      <c r="J247" s="5"/>
      <c r="K247" s="5"/>
      <c r="L247" s="5"/>
      <c r="M247" s="5"/>
      <c r="N247" s="5"/>
      <c r="O247" s="5"/>
      <c r="AA247" s="5"/>
      <c r="AB247" s="5"/>
      <c r="AC247" s="5"/>
    </row>
    <row r="248" spans="1:29" ht="14.65" customHeight="1">
      <c r="P248" s="3"/>
      <c r="Q248" s="3"/>
      <c r="R248" s="3"/>
      <c r="S248" s="3"/>
      <c r="T248" s="3"/>
      <c r="U248" s="3"/>
      <c r="V248" s="3"/>
      <c r="W248" s="3"/>
      <c r="X248" s="3"/>
      <c r="Y248" s="3"/>
      <c r="Z248" s="3"/>
    </row>
    <row r="249" spans="1:29" ht="14.65" customHeight="1">
      <c r="P249" s="3"/>
      <c r="Q249" s="3"/>
      <c r="R249" s="3"/>
      <c r="S249" s="3"/>
      <c r="T249" s="3"/>
      <c r="U249" s="3"/>
      <c r="V249" s="3"/>
      <c r="W249" s="3"/>
      <c r="X249" s="3"/>
      <c r="Y249" s="3"/>
      <c r="Z249" s="3"/>
    </row>
    <row r="250" spans="1:29" ht="14.65" customHeight="1"/>
    <row r="251" spans="1:29" ht="14.65" customHeight="1"/>
    <row r="252" spans="1:29" ht="14.65" customHeight="1"/>
    <row r="253" spans="1:29" ht="14.65" customHeight="1"/>
    <row r="254" spans="1:29" ht="14.65" customHeight="1"/>
    <row r="255" spans="1:29" ht="14.65" customHeight="1"/>
    <row r="256" spans="1:29" ht="14.65" customHeight="1"/>
    <row r="257" ht="14.65" customHeight="1"/>
    <row r="258" ht="14.65" customHeight="1"/>
    <row r="259" ht="14.65" customHeight="1"/>
    <row r="260" ht="14.65" customHeight="1"/>
    <row r="261" ht="14.65" customHeight="1"/>
    <row r="262" ht="14.65" customHeight="1"/>
    <row r="263" ht="14.65" customHeight="1"/>
    <row r="264" ht="14.65" customHeight="1"/>
    <row r="265" ht="14.65" customHeight="1"/>
    <row r="266" ht="14.65" customHeight="1"/>
    <row r="267" ht="14.65" customHeight="1"/>
    <row r="268" ht="14.65" customHeight="1"/>
    <row r="269" ht="14.65" customHeight="1"/>
    <row r="270" ht="14.65" customHeight="1"/>
    <row r="271" ht="14.65" customHeight="1"/>
    <row r="272" ht="14.65" customHeight="1"/>
    <row r="273" ht="14.65" customHeight="1"/>
    <row r="274" ht="14.65" customHeight="1"/>
    <row r="275" ht="14.65" customHeight="1"/>
    <row r="276" ht="14.65" customHeight="1"/>
    <row r="277" ht="14.65" customHeight="1"/>
    <row r="278" ht="14.65" customHeight="1"/>
  </sheetData>
  <mergeCells count="234">
    <mergeCell ref="M83:N83"/>
    <mergeCell ref="AA83:AB83"/>
    <mergeCell ref="M81:N81"/>
    <mergeCell ref="AA81:AB81"/>
    <mergeCell ref="AA113:AB113"/>
    <mergeCell ref="AA115:AB115"/>
    <mergeCell ref="AA100:AB100"/>
    <mergeCell ref="AA96:AB96"/>
    <mergeCell ref="M121:N121"/>
    <mergeCell ref="AA110:AB110"/>
    <mergeCell ref="M106:N106"/>
    <mergeCell ref="AA111:AB111"/>
    <mergeCell ref="M101:N101"/>
    <mergeCell ref="AA101:AB101"/>
    <mergeCell ref="AA102:AB102"/>
    <mergeCell ref="AA103:AB103"/>
    <mergeCell ref="M98:N98"/>
    <mergeCell ref="M99:N99"/>
    <mergeCell ref="M111:N111"/>
    <mergeCell ref="M103:N103"/>
    <mergeCell ref="AA104:AB104"/>
    <mergeCell ref="AA105:AB105"/>
    <mergeCell ref="M100:N100"/>
    <mergeCell ref="AA108:AB108"/>
    <mergeCell ref="AA122:AB122"/>
    <mergeCell ref="M112:N112"/>
    <mergeCell ref="M113:N113"/>
    <mergeCell ref="M114:N114"/>
    <mergeCell ref="M120:N120"/>
    <mergeCell ref="M117:N117"/>
    <mergeCell ref="M118:N118"/>
    <mergeCell ref="M119:N119"/>
    <mergeCell ref="M116:N116"/>
    <mergeCell ref="M122:N122"/>
    <mergeCell ref="M115:N115"/>
    <mergeCell ref="AA112:AB112"/>
    <mergeCell ref="B128:L128"/>
    <mergeCell ref="P128:Z128"/>
    <mergeCell ref="AA128:AB128"/>
    <mergeCell ref="M127:N127"/>
    <mergeCell ref="M128:N128"/>
    <mergeCell ref="M123:N123"/>
    <mergeCell ref="AA124:AB124"/>
    <mergeCell ref="M126:N126"/>
    <mergeCell ref="P126:Z126"/>
    <mergeCell ref="AA126:AB126"/>
    <mergeCell ref="M125:N125"/>
    <mergeCell ref="AA125:AB125"/>
    <mergeCell ref="P127:Z127"/>
    <mergeCell ref="AA127:AB127"/>
    <mergeCell ref="AA123:AB123"/>
    <mergeCell ref="M124:N124"/>
    <mergeCell ref="M102:N102"/>
    <mergeCell ref="M104:N104"/>
    <mergeCell ref="M105:N105"/>
    <mergeCell ref="M110:N110"/>
    <mergeCell ref="M109:N109"/>
    <mergeCell ref="M108:N108"/>
    <mergeCell ref="M107:N107"/>
    <mergeCell ref="AA117:AB117"/>
    <mergeCell ref="AA118:AB118"/>
    <mergeCell ref="M93:N93"/>
    <mergeCell ref="AA95:AB95"/>
    <mergeCell ref="M94:N94"/>
    <mergeCell ref="M87:N87"/>
    <mergeCell ref="M88:N88"/>
    <mergeCell ref="M89:N89"/>
    <mergeCell ref="AA97:AB97"/>
    <mergeCell ref="AA98:AB98"/>
    <mergeCell ref="AA99:AB99"/>
    <mergeCell ref="M96:N96"/>
    <mergeCell ref="M97:N97"/>
    <mergeCell ref="AA61:AB61"/>
    <mergeCell ref="P62:Z62"/>
    <mergeCell ref="AA62:AB62"/>
    <mergeCell ref="M62:N62"/>
    <mergeCell ref="M63:N63"/>
    <mergeCell ref="M91:N91"/>
    <mergeCell ref="AA91:AB91"/>
    <mergeCell ref="M92:N92"/>
    <mergeCell ref="AA90:AB90"/>
    <mergeCell ref="AA84:AB84"/>
    <mergeCell ref="M85:N85"/>
    <mergeCell ref="AA85:AB85"/>
    <mergeCell ref="AA86:AB86"/>
    <mergeCell ref="AA88:AB88"/>
    <mergeCell ref="P87:Z87"/>
    <mergeCell ref="AA87:AB87"/>
    <mergeCell ref="AA89:AB89"/>
    <mergeCell ref="M86:N86"/>
    <mergeCell ref="M84:N84"/>
    <mergeCell ref="AA79:AB79"/>
    <mergeCell ref="M80:N80"/>
    <mergeCell ref="AA80:AB80"/>
    <mergeCell ref="M82:N82"/>
    <mergeCell ref="AA82:AB82"/>
    <mergeCell ref="M78:N78"/>
    <mergeCell ref="AA78:AB78"/>
    <mergeCell ref="AA76:AB76"/>
    <mergeCell ref="M77:N77"/>
    <mergeCell ref="AA77:AB77"/>
    <mergeCell ref="B63:L63"/>
    <mergeCell ref="P63:Z63"/>
    <mergeCell ref="AA63:AB63"/>
    <mergeCell ref="M75:N75"/>
    <mergeCell ref="AA75:AB75"/>
    <mergeCell ref="AA70:AB70"/>
    <mergeCell ref="M71:N71"/>
    <mergeCell ref="AA71:AB71"/>
    <mergeCell ref="M72:N72"/>
    <mergeCell ref="AA72:AB72"/>
    <mergeCell ref="M73:N73"/>
    <mergeCell ref="M76:N76"/>
    <mergeCell ref="AA54:AB54"/>
    <mergeCell ref="M46:N46"/>
    <mergeCell ref="M51:N51"/>
    <mergeCell ref="M53:N53"/>
    <mergeCell ref="M57:N57"/>
    <mergeCell ref="AA57:AB57"/>
    <mergeCell ref="M58:N58"/>
    <mergeCell ref="AA58:AB58"/>
    <mergeCell ref="M60:N60"/>
    <mergeCell ref="AA60:AB60"/>
    <mergeCell ref="M59:N59"/>
    <mergeCell ref="M55:N55"/>
    <mergeCell ref="AA55:AB55"/>
    <mergeCell ref="M56:N56"/>
    <mergeCell ref="AA56:AB56"/>
    <mergeCell ref="M40:N40"/>
    <mergeCell ref="AA44:AB44"/>
    <mergeCell ref="AA45:AB45"/>
    <mergeCell ref="M34:N34"/>
    <mergeCell ref="AA46:AB46"/>
    <mergeCell ref="M41:N41"/>
    <mergeCell ref="M39:N39"/>
    <mergeCell ref="M37:N37"/>
    <mergeCell ref="AA41:AB41"/>
    <mergeCell ref="M38:N38"/>
    <mergeCell ref="AA42:AB42"/>
    <mergeCell ref="AA43:AB43"/>
    <mergeCell ref="M42:N42"/>
    <mergeCell ref="M43:N43"/>
    <mergeCell ref="AA33:AB33"/>
    <mergeCell ref="AA31:AB31"/>
    <mergeCell ref="AA27:AB27"/>
    <mergeCell ref="AA28:AB28"/>
    <mergeCell ref="M33:N33"/>
    <mergeCell ref="M36:N36"/>
    <mergeCell ref="M35:N35"/>
    <mergeCell ref="M23:N23"/>
    <mergeCell ref="AA34:AB34"/>
    <mergeCell ref="M30:N30"/>
    <mergeCell ref="M31:N31"/>
    <mergeCell ref="AA35:AB35"/>
    <mergeCell ref="M32:N32"/>
    <mergeCell ref="M27:N27"/>
    <mergeCell ref="M28:N28"/>
    <mergeCell ref="M29:N29"/>
    <mergeCell ref="AA25:AB25"/>
    <mergeCell ref="M24:N24"/>
    <mergeCell ref="M25:N25"/>
    <mergeCell ref="AA23:AB23"/>
    <mergeCell ref="M22:N22"/>
    <mergeCell ref="M26:N26"/>
    <mergeCell ref="AA26:AB26"/>
    <mergeCell ref="AA29:AB29"/>
    <mergeCell ref="AA30:AB30"/>
    <mergeCell ref="AA32:AB32"/>
    <mergeCell ref="AA15:AB15"/>
    <mergeCell ref="AA11:AB11"/>
    <mergeCell ref="M12:N12"/>
    <mergeCell ref="AA19:AB19"/>
    <mergeCell ref="M20:N20"/>
    <mergeCell ref="AA20:AB20"/>
    <mergeCell ref="M15:N15"/>
    <mergeCell ref="AA24:AB24"/>
    <mergeCell ref="M18:N18"/>
    <mergeCell ref="AA21:AB21"/>
    <mergeCell ref="P22:Z22"/>
    <mergeCell ref="M16:N16"/>
    <mergeCell ref="AA16:AB16"/>
    <mergeCell ref="M17:N17"/>
    <mergeCell ref="AA17:AB17"/>
    <mergeCell ref="AA18:AB18"/>
    <mergeCell ref="AA22:AB22"/>
    <mergeCell ref="M19:N19"/>
    <mergeCell ref="M21:N21"/>
    <mergeCell ref="M13:N13"/>
    <mergeCell ref="AA13:AB13"/>
    <mergeCell ref="M14:N14"/>
    <mergeCell ref="AA14:AB14"/>
    <mergeCell ref="M9:N9"/>
    <mergeCell ref="AA9:AB9"/>
    <mergeCell ref="M10:N10"/>
    <mergeCell ref="AA10:AB10"/>
    <mergeCell ref="M11:N11"/>
    <mergeCell ref="AA6:AB6"/>
    <mergeCell ref="M7:N7"/>
    <mergeCell ref="AA7:AB7"/>
    <mergeCell ref="M8:N8"/>
    <mergeCell ref="AA8:AB8"/>
    <mergeCell ref="M6:N6"/>
    <mergeCell ref="AA12:AB12"/>
    <mergeCell ref="B1:AB1"/>
    <mergeCell ref="B5:L5"/>
    <mergeCell ref="P5:Z5"/>
    <mergeCell ref="AA5:AC5"/>
    <mergeCell ref="M5:O5"/>
    <mergeCell ref="B2:AC2"/>
    <mergeCell ref="B3:AC3"/>
    <mergeCell ref="M61:N61"/>
    <mergeCell ref="M90:N90"/>
    <mergeCell ref="M95:N95"/>
    <mergeCell ref="B70:L70"/>
    <mergeCell ref="M44:N44"/>
    <mergeCell ref="AA73:AB73"/>
    <mergeCell ref="M45:N45"/>
    <mergeCell ref="M74:N74"/>
    <mergeCell ref="AA74:AB74"/>
    <mergeCell ref="M79:N79"/>
    <mergeCell ref="P61:Z61"/>
    <mergeCell ref="M70:N70"/>
    <mergeCell ref="P70:Z70"/>
    <mergeCell ref="B67:AB67"/>
    <mergeCell ref="B66:AB66"/>
    <mergeCell ref="B68:AB68"/>
    <mergeCell ref="M49:N49"/>
    <mergeCell ref="M50:N50"/>
    <mergeCell ref="M52:N52"/>
    <mergeCell ref="M54:N54"/>
    <mergeCell ref="AA51:AB51"/>
    <mergeCell ref="M47:N47"/>
    <mergeCell ref="M48:N48"/>
    <mergeCell ref="AA53:AB53"/>
  </mergeCells>
  <phoneticPr fontId="4"/>
  <printOptions horizontalCentered="1"/>
  <pageMargins left="0.19685039370078741" right="0.19685039370078741" top="0.11811023622047245" bottom="0.19685039370078741" header="0.35433070866141736" footer="0.31496062992125984"/>
  <pageSetup paperSize="9" scale="75" fitToWidth="0"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Y296"/>
  <sheetViews>
    <sheetView showGridLines="0" zoomScaleNormal="100" zoomScaleSheetLayoutView="100" workbookViewId="0"/>
  </sheetViews>
  <sheetFormatPr defaultRowHeight="18" customHeight="1" outlineLevelRow="1"/>
  <cols>
    <col min="1" max="1" width="0.625" style="5" customWidth="1" collapsed="1"/>
    <col min="2" max="2" width="0.5" style="5" customWidth="1" collapsed="1"/>
    <col min="3" max="12" width="2.125" style="5" customWidth="1" collapsed="1"/>
    <col min="13" max="13" width="16.375" style="5" customWidth="1" collapsed="1"/>
    <col min="14" max="15" width="8.375" style="5" customWidth="1" collapsed="1"/>
    <col min="16" max="16" width="0.5" style="5" customWidth="1" collapsed="1"/>
    <col min="17" max="17" width="0.625" style="5" customWidth="1" collapsed="1"/>
    <col min="18" max="16384" width="9" style="5" collapsed="1"/>
  </cols>
  <sheetData>
    <row r="1" spans="2:19" ht="18" customHeight="1">
      <c r="C1" s="277" t="s">
        <v>160</v>
      </c>
      <c r="D1" s="277"/>
      <c r="E1" s="277"/>
      <c r="F1" s="277"/>
      <c r="G1" s="277"/>
      <c r="H1" s="277"/>
      <c r="I1" s="277"/>
      <c r="J1" s="277"/>
      <c r="K1" s="277"/>
      <c r="L1" s="277"/>
      <c r="M1" s="277"/>
      <c r="N1" s="277"/>
      <c r="O1" s="277"/>
      <c r="P1" s="56"/>
    </row>
    <row r="2" spans="2:19" ht="23.25" customHeight="1">
      <c r="C2" s="323" t="s">
        <v>193</v>
      </c>
      <c r="D2" s="323"/>
      <c r="E2" s="323"/>
      <c r="F2" s="323"/>
      <c r="G2" s="323"/>
      <c r="H2" s="323"/>
      <c r="I2" s="323"/>
      <c r="J2" s="323"/>
      <c r="K2" s="323"/>
      <c r="L2" s="323"/>
      <c r="M2" s="323"/>
      <c r="N2" s="323"/>
      <c r="O2" s="323"/>
      <c r="P2" s="57"/>
      <c r="Q2" s="13"/>
      <c r="R2" s="13"/>
      <c r="S2" s="13"/>
    </row>
    <row r="3" spans="2:19" ht="14.1" customHeight="1">
      <c r="C3" s="110"/>
      <c r="D3" s="115"/>
      <c r="E3" s="115"/>
      <c r="F3" s="115"/>
      <c r="G3" s="115"/>
      <c r="H3" s="115"/>
      <c r="I3" s="115"/>
      <c r="J3" s="115"/>
      <c r="K3" s="119" t="str">
        <f>"自　" &amp; R6</f>
        <v>自　令和3年4月1日</v>
      </c>
      <c r="L3" s="110"/>
      <c r="M3" s="115"/>
      <c r="N3" s="115"/>
      <c r="O3" s="115"/>
      <c r="P3" s="58"/>
      <c r="Q3" s="13"/>
      <c r="R3" s="13"/>
      <c r="S3" s="13"/>
    </row>
    <row r="4" spans="2:19" ht="14.1" customHeight="1">
      <c r="C4" s="110"/>
      <c r="D4" s="115"/>
      <c r="E4" s="115"/>
      <c r="F4" s="115"/>
      <c r="G4" s="115"/>
      <c r="H4" s="115"/>
      <c r="I4" s="115"/>
      <c r="J4" s="115"/>
      <c r="K4" s="115" t="str">
        <f>"至　" &amp; R7</f>
        <v>至　令和4年3月31日</v>
      </c>
      <c r="L4" s="110"/>
      <c r="M4" s="115"/>
      <c r="N4" s="115"/>
      <c r="O4" s="115"/>
      <c r="P4" s="58"/>
      <c r="Q4" s="13"/>
      <c r="R4" s="13"/>
      <c r="S4" s="13"/>
    </row>
    <row r="5" spans="2:19" ht="15.75" customHeight="1" thickBot="1">
      <c r="C5" s="115" t="str">
        <f>IF(C49=0,"",C49)</f>
        <v/>
      </c>
      <c r="D5" s="112"/>
      <c r="E5" s="112"/>
      <c r="F5" s="112"/>
      <c r="G5" s="112"/>
      <c r="H5" s="112"/>
      <c r="I5" s="112"/>
      <c r="J5" s="112"/>
      <c r="K5" s="112"/>
      <c r="L5" s="112"/>
      <c r="M5" s="117"/>
      <c r="N5" s="112"/>
      <c r="O5" s="117" t="str">
        <f>"（単位：" &amp; R5 &amp; "）"</f>
        <v>（単位：千円）</v>
      </c>
      <c r="P5" s="14"/>
      <c r="Q5" s="13"/>
      <c r="R5" s="30" t="str">
        <f>IF(O49=1000,"千円",IF(O49=1000000,"百万円","円"))</f>
        <v>千円</v>
      </c>
      <c r="S5" s="13"/>
    </row>
    <row r="6" spans="2:19" ht="15.75" customHeight="1" thickBot="1">
      <c r="B6" s="120"/>
      <c r="C6" s="279" t="s">
        <v>0</v>
      </c>
      <c r="D6" s="279"/>
      <c r="E6" s="279"/>
      <c r="F6" s="279"/>
      <c r="G6" s="279"/>
      <c r="H6" s="279"/>
      <c r="I6" s="279"/>
      <c r="J6" s="279"/>
      <c r="K6" s="279"/>
      <c r="L6" s="279"/>
      <c r="M6" s="279"/>
      <c r="N6" s="324" t="s">
        <v>1</v>
      </c>
      <c r="O6" s="325"/>
      <c r="P6" s="59"/>
      <c r="Q6" s="13"/>
      <c r="R6" s="31" t="str">
        <f>TEXT(C47,"ggge年m月d日")</f>
        <v>令和3年4月1日</v>
      </c>
      <c r="S6" s="13"/>
    </row>
    <row r="7" spans="2:19" ht="15.75" customHeight="1">
      <c r="B7" s="9"/>
      <c r="C7" s="71"/>
      <c r="D7" s="71" t="s">
        <v>145</v>
      </c>
      <c r="E7" s="71"/>
      <c r="F7" s="66"/>
      <c r="G7" s="71"/>
      <c r="H7" s="71"/>
      <c r="I7" s="71"/>
      <c r="J7" s="71"/>
      <c r="K7" s="66"/>
      <c r="L7" s="66"/>
      <c r="M7" s="66"/>
      <c r="N7" s="260">
        <f t="shared" ref="N7:N41" si="0">IF(ABS(N51)&lt;$O$49,IF(ABS(N51)&gt;0,0,"-"),ROUND(N51/$O$49,0))</f>
        <v>5059106</v>
      </c>
      <c r="O7" s="261"/>
      <c r="P7" s="54"/>
      <c r="R7" s="30" t="str">
        <f>TEXT(C48,"ggge年m月d日")</f>
        <v>令和4年3月31日</v>
      </c>
    </row>
    <row r="8" spans="2:19" ht="15.75" customHeight="1">
      <c r="B8" s="9"/>
      <c r="C8" s="71"/>
      <c r="D8" s="71"/>
      <c r="E8" s="71" t="s">
        <v>146</v>
      </c>
      <c r="F8" s="71"/>
      <c r="G8" s="71"/>
      <c r="H8" s="71"/>
      <c r="I8" s="71"/>
      <c r="J8" s="71"/>
      <c r="K8" s="66"/>
      <c r="L8" s="66"/>
      <c r="M8" s="66"/>
      <c r="N8" s="260">
        <f t="shared" si="0"/>
        <v>3223062</v>
      </c>
      <c r="O8" s="261"/>
      <c r="P8" s="54"/>
    </row>
    <row r="9" spans="2:19" ht="15.75" customHeight="1">
      <c r="B9" s="9"/>
      <c r="C9" s="71"/>
      <c r="D9" s="71"/>
      <c r="E9" s="71"/>
      <c r="F9" s="71" t="s">
        <v>58</v>
      </c>
      <c r="G9" s="71"/>
      <c r="H9" s="71"/>
      <c r="I9" s="71"/>
      <c r="J9" s="71"/>
      <c r="K9" s="66"/>
      <c r="L9" s="66"/>
      <c r="M9" s="66"/>
      <c r="N9" s="260">
        <f t="shared" si="0"/>
        <v>981966</v>
      </c>
      <c r="O9" s="261"/>
      <c r="P9" s="54"/>
      <c r="R9" s="5" t="s">
        <v>147</v>
      </c>
    </row>
    <row r="10" spans="2:19" ht="15.75" customHeight="1">
      <c r="B10" s="9"/>
      <c r="C10" s="71"/>
      <c r="D10" s="71"/>
      <c r="E10" s="71"/>
      <c r="F10" s="71"/>
      <c r="G10" s="71" t="s">
        <v>205</v>
      </c>
      <c r="H10" s="71"/>
      <c r="I10" s="71"/>
      <c r="J10" s="71"/>
      <c r="K10" s="66"/>
      <c r="L10" s="66"/>
      <c r="M10" s="66"/>
      <c r="N10" s="260">
        <f t="shared" si="0"/>
        <v>801716</v>
      </c>
      <c r="O10" s="261"/>
      <c r="P10" s="54"/>
    </row>
    <row r="11" spans="2:19" ht="15.75" customHeight="1">
      <c r="B11" s="9"/>
      <c r="C11" s="71"/>
      <c r="D11" s="71"/>
      <c r="E11" s="71"/>
      <c r="F11" s="71"/>
      <c r="G11" s="71" t="s">
        <v>59</v>
      </c>
      <c r="H11" s="71"/>
      <c r="I11" s="71"/>
      <c r="J11" s="71"/>
      <c r="K11" s="66"/>
      <c r="L11" s="66"/>
      <c r="M11" s="66"/>
      <c r="N11" s="260">
        <f t="shared" si="0"/>
        <v>47647</v>
      </c>
      <c r="O11" s="261"/>
      <c r="P11" s="54"/>
    </row>
    <row r="12" spans="2:19" ht="15.75" customHeight="1">
      <c r="B12" s="9"/>
      <c r="C12" s="71"/>
      <c r="D12" s="71"/>
      <c r="E12" s="71"/>
      <c r="F12" s="71"/>
      <c r="G12" s="71" t="s">
        <v>60</v>
      </c>
      <c r="H12" s="71"/>
      <c r="I12" s="71"/>
      <c r="J12" s="71"/>
      <c r="K12" s="66"/>
      <c r="L12" s="66"/>
      <c r="M12" s="66"/>
      <c r="N12" s="260" t="str">
        <f t="shared" si="0"/>
        <v>-</v>
      </c>
      <c r="O12" s="261"/>
      <c r="P12" s="54"/>
    </row>
    <row r="13" spans="2:19" ht="15.75" customHeight="1">
      <c r="B13" s="9"/>
      <c r="C13" s="71"/>
      <c r="D13" s="71"/>
      <c r="E13" s="71"/>
      <c r="F13" s="71"/>
      <c r="G13" s="71" t="s">
        <v>35</v>
      </c>
      <c r="H13" s="71"/>
      <c r="I13" s="71"/>
      <c r="J13" s="71"/>
      <c r="K13" s="66"/>
      <c r="L13" s="66"/>
      <c r="M13" s="66"/>
      <c r="N13" s="260">
        <f t="shared" si="0"/>
        <v>132603</v>
      </c>
      <c r="O13" s="261"/>
      <c r="P13" s="54"/>
    </row>
    <row r="14" spans="2:19" ht="15.75" customHeight="1">
      <c r="B14" s="9"/>
      <c r="C14" s="71"/>
      <c r="D14" s="71"/>
      <c r="E14" s="71"/>
      <c r="F14" s="71" t="s">
        <v>61</v>
      </c>
      <c r="G14" s="71"/>
      <c r="H14" s="71"/>
      <c r="I14" s="71"/>
      <c r="J14" s="71"/>
      <c r="K14" s="66"/>
      <c r="L14" s="66"/>
      <c r="M14" s="66"/>
      <c r="N14" s="260">
        <f t="shared" si="0"/>
        <v>2166800</v>
      </c>
      <c r="O14" s="261"/>
      <c r="P14" s="54"/>
    </row>
    <row r="15" spans="2:19" ht="15.75" customHeight="1">
      <c r="B15" s="9"/>
      <c r="C15" s="71"/>
      <c r="D15" s="71"/>
      <c r="E15" s="71"/>
      <c r="F15" s="71"/>
      <c r="G15" s="71" t="s">
        <v>62</v>
      </c>
      <c r="H15" s="71"/>
      <c r="I15" s="71"/>
      <c r="J15" s="71"/>
      <c r="K15" s="66"/>
      <c r="L15" s="66"/>
      <c r="M15" s="66"/>
      <c r="N15" s="260">
        <f t="shared" si="0"/>
        <v>1443888</v>
      </c>
      <c r="O15" s="261"/>
      <c r="P15" s="54"/>
    </row>
    <row r="16" spans="2:19" ht="15.75" customHeight="1">
      <c r="B16" s="9"/>
      <c r="C16" s="71"/>
      <c r="D16" s="71"/>
      <c r="E16" s="71"/>
      <c r="F16" s="71"/>
      <c r="G16" s="71" t="s">
        <v>63</v>
      </c>
      <c r="H16" s="71"/>
      <c r="I16" s="71"/>
      <c r="J16" s="71"/>
      <c r="K16" s="66"/>
      <c r="L16" s="66"/>
      <c r="M16" s="66"/>
      <c r="N16" s="260">
        <f t="shared" si="0"/>
        <v>29274</v>
      </c>
      <c r="O16" s="261"/>
      <c r="P16" s="54"/>
    </row>
    <row r="17" spans="2:25" ht="15.75" customHeight="1">
      <c r="B17" s="9"/>
      <c r="C17" s="71"/>
      <c r="D17" s="71"/>
      <c r="E17" s="71"/>
      <c r="F17" s="71"/>
      <c r="G17" s="71" t="s">
        <v>64</v>
      </c>
      <c r="H17" s="71"/>
      <c r="I17" s="71"/>
      <c r="J17" s="71"/>
      <c r="K17" s="66"/>
      <c r="L17" s="66"/>
      <c r="M17" s="66"/>
      <c r="N17" s="260">
        <f t="shared" si="0"/>
        <v>693638</v>
      </c>
      <c r="O17" s="261"/>
      <c r="P17" s="54"/>
    </row>
    <row r="18" spans="2:25" ht="15.75" customHeight="1">
      <c r="B18" s="9"/>
      <c r="C18" s="71"/>
      <c r="D18" s="71"/>
      <c r="E18" s="71"/>
      <c r="F18" s="71"/>
      <c r="G18" s="71" t="s">
        <v>35</v>
      </c>
      <c r="H18" s="71"/>
      <c r="I18" s="71"/>
      <c r="J18" s="71"/>
      <c r="K18" s="66"/>
      <c r="L18" s="66"/>
      <c r="M18" s="66"/>
      <c r="N18" s="260" t="str">
        <f t="shared" si="0"/>
        <v>-</v>
      </c>
      <c r="O18" s="261"/>
      <c r="P18" s="54"/>
    </row>
    <row r="19" spans="2:25" ht="15.75" customHeight="1">
      <c r="B19" s="9"/>
      <c r="C19" s="71"/>
      <c r="D19" s="71"/>
      <c r="E19" s="71"/>
      <c r="F19" s="71" t="s">
        <v>96</v>
      </c>
      <c r="G19" s="71"/>
      <c r="H19" s="71"/>
      <c r="I19" s="71"/>
      <c r="J19" s="71"/>
      <c r="K19" s="66"/>
      <c r="L19" s="66"/>
      <c r="M19" s="66"/>
      <c r="N19" s="260">
        <f t="shared" si="0"/>
        <v>74297</v>
      </c>
      <c r="O19" s="261"/>
      <c r="P19" s="54"/>
      <c r="S19" s="4"/>
      <c r="T19" s="4"/>
      <c r="U19" s="4"/>
      <c r="V19" s="4"/>
    </row>
    <row r="20" spans="2:25" ht="15.75" customHeight="1">
      <c r="B20" s="9"/>
      <c r="C20" s="71"/>
      <c r="D20" s="71"/>
      <c r="E20" s="71"/>
      <c r="F20" s="66"/>
      <c r="G20" s="66" t="s">
        <v>65</v>
      </c>
      <c r="H20" s="66"/>
      <c r="I20" s="71"/>
      <c r="J20" s="71"/>
      <c r="K20" s="66"/>
      <c r="L20" s="66"/>
      <c r="M20" s="66"/>
      <c r="N20" s="260">
        <f t="shared" si="0"/>
        <v>54373</v>
      </c>
      <c r="O20" s="261"/>
      <c r="P20" s="54"/>
      <c r="S20" s="4"/>
      <c r="T20" s="4"/>
      <c r="U20" s="4"/>
      <c r="V20" s="4"/>
    </row>
    <row r="21" spans="2:25" ht="15.75" customHeight="1">
      <c r="B21" s="9"/>
      <c r="C21" s="71"/>
      <c r="D21" s="71"/>
      <c r="E21" s="71"/>
      <c r="F21" s="66"/>
      <c r="G21" s="71" t="s">
        <v>66</v>
      </c>
      <c r="H21" s="71"/>
      <c r="I21" s="71"/>
      <c r="J21" s="71"/>
      <c r="K21" s="66"/>
      <c r="L21" s="66"/>
      <c r="M21" s="66"/>
      <c r="N21" s="260">
        <f t="shared" si="0"/>
        <v>1187</v>
      </c>
      <c r="O21" s="261"/>
      <c r="P21" s="54"/>
      <c r="S21" s="4"/>
      <c r="T21" s="4"/>
      <c r="U21" s="4"/>
      <c r="V21" s="4"/>
    </row>
    <row r="22" spans="2:25" ht="15.75" customHeight="1">
      <c r="B22" s="9"/>
      <c r="C22" s="71"/>
      <c r="D22" s="71"/>
      <c r="E22" s="71"/>
      <c r="F22" s="66"/>
      <c r="G22" s="71" t="s">
        <v>14</v>
      </c>
      <c r="H22" s="71"/>
      <c r="I22" s="71"/>
      <c r="J22" s="71"/>
      <c r="K22" s="66"/>
      <c r="L22" s="66"/>
      <c r="M22" s="66"/>
      <c r="N22" s="260">
        <f t="shared" si="0"/>
        <v>18737</v>
      </c>
      <c r="O22" s="261"/>
      <c r="P22" s="54"/>
      <c r="S22" s="4"/>
      <c r="T22" s="4"/>
      <c r="U22" s="4"/>
      <c r="V22" s="4"/>
    </row>
    <row r="23" spans="2:25" ht="15.75" customHeight="1">
      <c r="B23" s="9"/>
      <c r="C23" s="71"/>
      <c r="D23" s="71"/>
      <c r="E23" s="77" t="s">
        <v>67</v>
      </c>
      <c r="F23" s="77"/>
      <c r="G23" s="71"/>
      <c r="H23" s="71"/>
      <c r="I23" s="71"/>
      <c r="J23" s="71"/>
      <c r="K23" s="66"/>
      <c r="L23" s="66"/>
      <c r="M23" s="66"/>
      <c r="N23" s="260">
        <f t="shared" si="0"/>
        <v>1836044</v>
      </c>
      <c r="O23" s="261"/>
      <c r="P23" s="54"/>
      <c r="S23" s="4"/>
      <c r="T23" s="4"/>
      <c r="U23" s="4"/>
      <c r="V23" s="4"/>
    </row>
    <row r="24" spans="2:25" ht="15.75" customHeight="1">
      <c r="B24" s="9"/>
      <c r="C24" s="71"/>
      <c r="D24" s="71"/>
      <c r="E24" s="71"/>
      <c r="F24" s="71" t="s">
        <v>68</v>
      </c>
      <c r="G24" s="71"/>
      <c r="H24" s="71"/>
      <c r="I24" s="71"/>
      <c r="J24" s="71"/>
      <c r="K24" s="66"/>
      <c r="L24" s="66"/>
      <c r="M24" s="66"/>
      <c r="N24" s="260">
        <f t="shared" si="0"/>
        <v>1731148</v>
      </c>
      <c r="O24" s="261"/>
      <c r="P24" s="54"/>
      <c r="S24" s="4"/>
      <c r="T24" s="4"/>
      <c r="U24" s="4"/>
      <c r="V24" s="4"/>
    </row>
    <row r="25" spans="2:25" ht="15.75" customHeight="1">
      <c r="B25" s="9"/>
      <c r="C25" s="71"/>
      <c r="D25" s="71"/>
      <c r="E25" s="71"/>
      <c r="F25" s="71" t="s">
        <v>69</v>
      </c>
      <c r="G25" s="71"/>
      <c r="H25" s="71"/>
      <c r="I25" s="71"/>
      <c r="J25" s="71"/>
      <c r="K25" s="66"/>
      <c r="L25" s="66"/>
      <c r="M25" s="66"/>
      <c r="N25" s="260">
        <f t="shared" si="0"/>
        <v>96365</v>
      </c>
      <c r="O25" s="261"/>
      <c r="P25" s="54"/>
    </row>
    <row r="26" spans="2:25" ht="15.75" hidden="1" customHeight="1">
      <c r="B26" s="9"/>
      <c r="C26" s="71"/>
      <c r="D26" s="71"/>
      <c r="E26" s="71"/>
      <c r="F26" s="71" t="s">
        <v>212</v>
      </c>
      <c r="G26" s="71"/>
      <c r="H26" s="71"/>
      <c r="I26" s="71"/>
      <c r="J26" s="71"/>
      <c r="K26" s="66"/>
      <c r="L26" s="66"/>
      <c r="M26" s="66"/>
      <c r="N26" s="260" t="str">
        <f t="shared" si="0"/>
        <v>-</v>
      </c>
      <c r="O26" s="261"/>
      <c r="P26" s="54"/>
    </row>
    <row r="27" spans="2:25" ht="15.75" customHeight="1">
      <c r="B27" s="9"/>
      <c r="C27" s="71"/>
      <c r="D27" s="71"/>
      <c r="E27" s="71"/>
      <c r="F27" s="71" t="s">
        <v>143</v>
      </c>
      <c r="G27" s="71"/>
      <c r="H27" s="71"/>
      <c r="I27" s="71"/>
      <c r="J27" s="71"/>
      <c r="K27" s="66"/>
      <c r="L27" s="66"/>
      <c r="M27" s="66"/>
      <c r="N27" s="260">
        <f t="shared" si="0"/>
        <v>8531</v>
      </c>
      <c r="O27" s="261"/>
      <c r="P27" s="54"/>
    </row>
    <row r="28" spans="2:25" ht="15.75" customHeight="1">
      <c r="B28" s="9"/>
      <c r="C28" s="71"/>
      <c r="D28" s="76" t="s">
        <v>70</v>
      </c>
      <c r="E28" s="76"/>
      <c r="F28" s="71"/>
      <c r="G28" s="71"/>
      <c r="H28" s="71"/>
      <c r="I28" s="71"/>
      <c r="J28" s="71"/>
      <c r="K28" s="66"/>
      <c r="L28" s="66"/>
      <c r="M28" s="66"/>
      <c r="N28" s="260">
        <f t="shared" si="0"/>
        <v>752935</v>
      </c>
      <c r="O28" s="261"/>
      <c r="P28" s="54"/>
    </row>
    <row r="29" spans="2:25" ht="15.75" customHeight="1">
      <c r="B29" s="9"/>
      <c r="C29" s="71"/>
      <c r="D29" s="71"/>
      <c r="E29" s="71" t="s">
        <v>71</v>
      </c>
      <c r="F29" s="76"/>
      <c r="G29" s="71"/>
      <c r="H29" s="71"/>
      <c r="I29" s="71"/>
      <c r="J29" s="71"/>
      <c r="K29" s="66"/>
      <c r="L29" s="66"/>
      <c r="M29" s="66"/>
      <c r="N29" s="260">
        <f t="shared" si="0"/>
        <v>219698</v>
      </c>
      <c r="O29" s="261"/>
      <c r="P29" s="54"/>
    </row>
    <row r="30" spans="2:25" ht="15.75" customHeight="1">
      <c r="B30" s="9"/>
      <c r="C30" s="71"/>
      <c r="D30" s="71"/>
      <c r="E30" s="71" t="s">
        <v>35</v>
      </c>
      <c r="F30" s="71"/>
      <c r="G30" s="66"/>
      <c r="H30" s="71"/>
      <c r="I30" s="71"/>
      <c r="J30" s="71"/>
      <c r="K30" s="66"/>
      <c r="L30" s="66"/>
      <c r="M30" s="66"/>
      <c r="N30" s="326">
        <f t="shared" si="0"/>
        <v>533237</v>
      </c>
      <c r="O30" s="327"/>
      <c r="P30" s="54"/>
      <c r="Y30"/>
    </row>
    <row r="31" spans="2:25" ht="15.75" customHeight="1">
      <c r="B31" s="122"/>
      <c r="C31" s="123" t="s">
        <v>72</v>
      </c>
      <c r="D31" s="123"/>
      <c r="E31" s="123"/>
      <c r="F31" s="123"/>
      <c r="G31" s="123"/>
      <c r="H31" s="123"/>
      <c r="I31" s="123"/>
      <c r="J31" s="123"/>
      <c r="K31" s="124"/>
      <c r="L31" s="124"/>
      <c r="M31" s="124"/>
      <c r="N31" s="287">
        <f t="shared" si="0"/>
        <v>4306171</v>
      </c>
      <c r="O31" s="288"/>
      <c r="P31" s="63"/>
    </row>
    <row r="32" spans="2:25" ht="15.75" customHeight="1">
      <c r="B32" s="9"/>
      <c r="C32" s="71"/>
      <c r="D32" s="71" t="s">
        <v>73</v>
      </c>
      <c r="E32" s="71"/>
      <c r="F32" s="66"/>
      <c r="G32" s="71"/>
      <c r="H32" s="71"/>
      <c r="I32" s="71"/>
      <c r="J32" s="71"/>
      <c r="K32" s="66"/>
      <c r="L32" s="66"/>
      <c r="M32" s="66"/>
      <c r="N32" s="260" t="str">
        <f t="shared" si="0"/>
        <v>-</v>
      </c>
      <c r="O32" s="261"/>
      <c r="P32" s="63"/>
    </row>
    <row r="33" spans="2:16" ht="15.75" customHeight="1">
      <c r="B33" s="9"/>
      <c r="C33" s="71"/>
      <c r="D33" s="71"/>
      <c r="E33" s="66" t="s">
        <v>74</v>
      </c>
      <c r="F33" s="66"/>
      <c r="G33" s="71"/>
      <c r="H33" s="71"/>
      <c r="I33" s="71"/>
      <c r="J33" s="71"/>
      <c r="K33" s="66"/>
      <c r="L33" s="66"/>
      <c r="M33" s="66"/>
      <c r="N33" s="260" t="str">
        <f t="shared" si="0"/>
        <v>-</v>
      </c>
      <c r="O33" s="261"/>
      <c r="P33" s="54"/>
    </row>
    <row r="34" spans="2:16" ht="15.75" customHeight="1">
      <c r="B34" s="9"/>
      <c r="C34" s="71"/>
      <c r="D34" s="71"/>
      <c r="E34" s="77" t="s">
        <v>75</v>
      </c>
      <c r="F34" s="77"/>
      <c r="G34" s="71"/>
      <c r="H34" s="71"/>
      <c r="I34" s="71"/>
      <c r="J34" s="71"/>
      <c r="K34" s="66"/>
      <c r="L34" s="66"/>
      <c r="M34" s="66"/>
      <c r="N34" s="260" t="str">
        <f t="shared" si="0"/>
        <v>-</v>
      </c>
      <c r="O34" s="261"/>
      <c r="P34" s="54"/>
    </row>
    <row r="35" spans="2:16" ht="15.75" customHeight="1">
      <c r="B35" s="9"/>
      <c r="C35" s="71"/>
      <c r="D35" s="71"/>
      <c r="E35" s="77" t="s">
        <v>211</v>
      </c>
      <c r="F35" s="77"/>
      <c r="G35" s="71"/>
      <c r="H35" s="71"/>
      <c r="I35" s="71"/>
      <c r="J35" s="71"/>
      <c r="K35" s="66"/>
      <c r="L35" s="66"/>
      <c r="M35" s="66"/>
      <c r="N35" s="260" t="str">
        <f t="shared" si="0"/>
        <v>-</v>
      </c>
      <c r="O35" s="261"/>
      <c r="P35" s="54"/>
    </row>
    <row r="36" spans="2:16" ht="15.75" customHeight="1">
      <c r="B36" s="9"/>
      <c r="C36" s="71"/>
      <c r="D36" s="71"/>
      <c r="E36" s="71" t="s">
        <v>76</v>
      </c>
      <c r="F36" s="71"/>
      <c r="G36" s="71"/>
      <c r="H36" s="71"/>
      <c r="I36" s="71"/>
      <c r="J36" s="71"/>
      <c r="K36" s="66"/>
      <c r="L36" s="66"/>
      <c r="M36" s="66"/>
      <c r="N36" s="260" t="str">
        <f t="shared" si="0"/>
        <v>-</v>
      </c>
      <c r="O36" s="261"/>
      <c r="P36" s="54"/>
    </row>
    <row r="37" spans="2:16" ht="15.75" customHeight="1">
      <c r="B37" s="9"/>
      <c r="C37" s="71"/>
      <c r="D37" s="71"/>
      <c r="E37" s="71" t="s">
        <v>35</v>
      </c>
      <c r="F37" s="71"/>
      <c r="G37" s="71"/>
      <c r="H37" s="71"/>
      <c r="I37" s="71"/>
      <c r="J37" s="71"/>
      <c r="K37" s="66"/>
      <c r="L37" s="66"/>
      <c r="M37" s="66"/>
      <c r="N37" s="260" t="str">
        <f t="shared" si="0"/>
        <v>-</v>
      </c>
      <c r="O37" s="261"/>
      <c r="P37" s="54"/>
    </row>
    <row r="38" spans="2:16" ht="15.75" customHeight="1">
      <c r="B38" s="9"/>
      <c r="C38" s="71"/>
      <c r="D38" s="71" t="s">
        <v>77</v>
      </c>
      <c r="E38" s="71"/>
      <c r="F38" s="71"/>
      <c r="G38" s="71"/>
      <c r="H38" s="71"/>
      <c r="I38" s="71"/>
      <c r="J38" s="71"/>
      <c r="K38" s="66"/>
      <c r="L38" s="66"/>
      <c r="M38" s="66"/>
      <c r="N38" s="260">
        <f t="shared" si="0"/>
        <v>9339</v>
      </c>
      <c r="O38" s="261"/>
      <c r="P38" s="54"/>
    </row>
    <row r="39" spans="2:16" ht="15.75" customHeight="1">
      <c r="B39" s="9"/>
      <c r="C39" s="71"/>
      <c r="D39" s="71"/>
      <c r="E39" s="71" t="s">
        <v>78</v>
      </c>
      <c r="F39" s="71"/>
      <c r="G39" s="71"/>
      <c r="H39" s="71"/>
      <c r="I39" s="71"/>
      <c r="J39" s="71"/>
      <c r="K39" s="66"/>
      <c r="L39" s="66"/>
      <c r="M39" s="66"/>
      <c r="N39" s="260">
        <f t="shared" si="0"/>
        <v>9339</v>
      </c>
      <c r="O39" s="261"/>
      <c r="P39" s="54"/>
    </row>
    <row r="40" spans="2:16" ht="15.75" customHeight="1" thickBot="1">
      <c r="B40" s="9"/>
      <c r="C40" s="71"/>
      <c r="D40" s="71"/>
      <c r="E40" s="71" t="s">
        <v>14</v>
      </c>
      <c r="F40" s="71"/>
      <c r="G40" s="71"/>
      <c r="H40" s="71"/>
      <c r="I40" s="71"/>
      <c r="J40" s="71"/>
      <c r="K40" s="66"/>
      <c r="L40" s="66"/>
      <c r="M40" s="84"/>
      <c r="N40" s="260" t="str">
        <f t="shared" si="0"/>
        <v>-</v>
      </c>
      <c r="O40" s="261"/>
      <c r="P40" s="54"/>
    </row>
    <row r="41" spans="2:16" ht="15.75" customHeight="1" thickBot="1">
      <c r="B41" s="120"/>
      <c r="C41" s="125" t="s">
        <v>79</v>
      </c>
      <c r="D41" s="126"/>
      <c r="E41" s="126"/>
      <c r="F41" s="126"/>
      <c r="G41" s="126"/>
      <c r="H41" s="126"/>
      <c r="I41" s="126"/>
      <c r="J41" s="126"/>
      <c r="K41" s="69"/>
      <c r="L41" s="69"/>
      <c r="M41" s="69"/>
      <c r="N41" s="294">
        <f t="shared" si="0"/>
        <v>4296832</v>
      </c>
      <c r="O41" s="295"/>
      <c r="P41" s="53"/>
    </row>
    <row r="42" spans="2:16" ht="3.75" customHeight="1">
      <c r="C42" s="4"/>
      <c r="D42" s="4"/>
      <c r="E42" s="4"/>
      <c r="F42" s="4"/>
      <c r="G42" s="4"/>
      <c r="H42" s="4"/>
      <c r="I42" s="4"/>
      <c r="J42" s="4"/>
    </row>
    <row r="43" spans="2:16" ht="15.6" customHeight="1">
      <c r="C43" s="4"/>
      <c r="D43" s="4"/>
      <c r="E43" s="4"/>
      <c r="F43" s="4"/>
      <c r="G43" s="4"/>
      <c r="H43" s="4"/>
      <c r="I43" s="4"/>
      <c r="J43" s="4"/>
    </row>
    <row r="44" spans="2:16" ht="15.6" customHeight="1">
      <c r="C44" s="4"/>
      <c r="D44" s="4"/>
      <c r="E44" s="4"/>
      <c r="F44" s="4"/>
      <c r="G44" s="4"/>
      <c r="H44" s="4"/>
      <c r="I44" s="4"/>
      <c r="J44" s="4"/>
    </row>
    <row r="45" spans="2:16" ht="15.6" hidden="1" customHeight="1" outlineLevel="1">
      <c r="C45" s="271" t="s">
        <v>160</v>
      </c>
      <c r="D45" s="271"/>
      <c r="E45" s="271"/>
      <c r="F45" s="271"/>
      <c r="G45" s="271"/>
      <c r="H45" s="271"/>
      <c r="I45" s="271"/>
      <c r="J45" s="271"/>
      <c r="K45" s="271"/>
      <c r="L45" s="271"/>
      <c r="M45" s="271"/>
      <c r="N45" s="271"/>
      <c r="O45" s="271"/>
      <c r="P45" s="56"/>
    </row>
    <row r="46" spans="2:16" ht="15.6" hidden="1" customHeight="1" outlineLevel="1">
      <c r="C46" s="328" t="s">
        <v>193</v>
      </c>
      <c r="D46" s="328"/>
      <c r="E46" s="328"/>
      <c r="F46" s="328"/>
      <c r="G46" s="328"/>
      <c r="H46" s="328"/>
      <c r="I46" s="328"/>
      <c r="J46" s="328"/>
      <c r="K46" s="328"/>
      <c r="L46" s="328"/>
      <c r="M46" s="328"/>
      <c r="N46" s="328"/>
      <c r="O46" s="328"/>
      <c r="P46" s="57"/>
    </row>
    <row r="47" spans="2:16" ht="13.5" hidden="1" outlineLevel="1">
      <c r="C47" s="329">
        <v>44287</v>
      </c>
      <c r="D47" s="330"/>
      <c r="E47" s="330"/>
      <c r="F47" s="330"/>
      <c r="G47" s="330"/>
      <c r="H47" s="330"/>
      <c r="I47" s="330"/>
      <c r="J47" s="330"/>
      <c r="K47" s="330"/>
      <c r="L47" s="330"/>
      <c r="M47" s="330"/>
      <c r="N47" s="330"/>
      <c r="O47" s="330"/>
      <c r="P47" s="58"/>
    </row>
    <row r="48" spans="2:16" ht="15.6" hidden="1" customHeight="1" outlineLevel="1">
      <c r="C48" s="330">
        <v>44651</v>
      </c>
      <c r="D48" s="330"/>
      <c r="E48" s="330"/>
      <c r="F48" s="330"/>
      <c r="G48" s="330"/>
      <c r="H48" s="330"/>
      <c r="I48" s="330"/>
      <c r="J48" s="330"/>
      <c r="K48" s="330"/>
      <c r="L48" s="330"/>
      <c r="M48" s="330"/>
      <c r="N48" s="330"/>
      <c r="O48" s="330"/>
      <c r="P48" s="58"/>
    </row>
    <row r="49" spans="2:19" ht="15.6" hidden="1" customHeight="1" outlineLevel="1" thickBot="1">
      <c r="C49" s="12" t="s">
        <v>389</v>
      </c>
      <c r="D49" s="12"/>
      <c r="E49" s="12"/>
      <c r="F49" s="12"/>
      <c r="G49" s="12"/>
      <c r="H49" s="12"/>
      <c r="I49" s="12"/>
      <c r="J49" s="12"/>
      <c r="K49" s="12"/>
      <c r="L49" s="12"/>
      <c r="M49" s="14"/>
      <c r="N49" s="12"/>
      <c r="O49" s="14">
        <v>1000</v>
      </c>
      <c r="P49" s="14"/>
    </row>
    <row r="50" spans="2:19" ht="15.6" hidden="1" customHeight="1" outlineLevel="1" thickBot="1">
      <c r="B50" s="107"/>
      <c r="C50" s="265" t="s">
        <v>0</v>
      </c>
      <c r="D50" s="265"/>
      <c r="E50" s="265"/>
      <c r="F50" s="265"/>
      <c r="G50" s="265"/>
      <c r="H50" s="265"/>
      <c r="I50" s="265"/>
      <c r="J50" s="265"/>
      <c r="K50" s="265"/>
      <c r="L50" s="265"/>
      <c r="M50" s="265"/>
      <c r="N50" s="331" t="s">
        <v>1</v>
      </c>
      <c r="O50" s="332"/>
      <c r="P50" s="59"/>
    </row>
    <row r="51" spans="2:19" ht="15.6" hidden="1" customHeight="1" outlineLevel="1">
      <c r="B51" s="28"/>
      <c r="C51" s="1"/>
      <c r="D51" s="1" t="s">
        <v>145</v>
      </c>
      <c r="E51" s="1"/>
      <c r="F51"/>
      <c r="G51" s="1"/>
      <c r="H51" s="1"/>
      <c r="I51" s="1"/>
      <c r="J51" s="1"/>
      <c r="K51"/>
      <c r="L51"/>
      <c r="M51"/>
      <c r="N51" s="262">
        <v>5059105910</v>
      </c>
      <c r="O51" s="263"/>
      <c r="P51" s="54"/>
    </row>
    <row r="52" spans="2:19" ht="15.6" hidden="1" customHeight="1" outlineLevel="1">
      <c r="B52" s="28"/>
      <c r="C52" s="1"/>
      <c r="D52" s="1"/>
      <c r="E52" s="1" t="s">
        <v>146</v>
      </c>
      <c r="F52" s="1"/>
      <c r="G52" s="1"/>
      <c r="H52" s="1"/>
      <c r="I52" s="1"/>
      <c r="J52" s="1"/>
      <c r="K52"/>
      <c r="L52"/>
      <c r="M52"/>
      <c r="N52" s="262">
        <v>3223062345</v>
      </c>
      <c r="O52" s="263"/>
      <c r="P52" s="54"/>
    </row>
    <row r="53" spans="2:19" ht="15.6" hidden="1" customHeight="1" outlineLevel="1">
      <c r="B53" s="28"/>
      <c r="C53" s="1"/>
      <c r="D53" s="1"/>
      <c r="E53" s="1"/>
      <c r="F53" s="1" t="s">
        <v>58</v>
      </c>
      <c r="G53" s="1"/>
      <c r="H53" s="1"/>
      <c r="I53" s="1"/>
      <c r="J53" s="1"/>
      <c r="K53"/>
      <c r="L53"/>
      <c r="M53"/>
      <c r="N53" s="262">
        <v>981965818</v>
      </c>
      <c r="O53" s="263"/>
      <c r="P53" s="54"/>
    </row>
    <row r="54" spans="2:19" ht="15.6" hidden="1" customHeight="1" outlineLevel="1">
      <c r="B54" s="28"/>
      <c r="C54" s="1"/>
      <c r="D54" s="1"/>
      <c r="E54" s="1"/>
      <c r="F54" s="1"/>
      <c r="G54" s="1" t="s">
        <v>206</v>
      </c>
      <c r="H54" s="1"/>
      <c r="I54" s="1"/>
      <c r="J54" s="1"/>
      <c r="K54"/>
      <c r="L54"/>
      <c r="M54"/>
      <c r="N54" s="262">
        <v>801716038</v>
      </c>
      <c r="O54" s="263"/>
      <c r="P54" s="54"/>
    </row>
    <row r="55" spans="2:19" ht="15.6" hidden="1" customHeight="1" outlineLevel="1">
      <c r="B55" s="28"/>
      <c r="C55" s="1"/>
      <c r="D55" s="1"/>
      <c r="E55" s="1"/>
      <c r="F55" s="1"/>
      <c r="G55" s="1" t="s">
        <v>59</v>
      </c>
      <c r="H55" s="1"/>
      <c r="I55" s="1"/>
      <c r="J55" s="1"/>
      <c r="K55"/>
      <c r="L55"/>
      <c r="M55"/>
      <c r="N55" s="262">
        <v>47646925</v>
      </c>
      <c r="O55" s="263"/>
      <c r="P55" s="54"/>
    </row>
    <row r="56" spans="2:19" ht="13.5" hidden="1" outlineLevel="1">
      <c r="B56" s="28"/>
      <c r="C56" s="1"/>
      <c r="D56" s="1"/>
      <c r="E56" s="1"/>
      <c r="F56" s="1"/>
      <c r="G56" s="1" t="s">
        <v>60</v>
      </c>
      <c r="H56" s="1"/>
      <c r="I56" s="1"/>
      <c r="J56" s="1"/>
      <c r="K56"/>
      <c r="L56"/>
      <c r="M56"/>
      <c r="N56" s="262">
        <v>0</v>
      </c>
      <c r="O56" s="263"/>
      <c r="P56" s="54"/>
    </row>
    <row r="57" spans="2:19" ht="15.6" hidden="1" customHeight="1" outlineLevel="1">
      <c r="B57" s="28"/>
      <c r="C57" s="1"/>
      <c r="D57" s="1"/>
      <c r="E57" s="1"/>
      <c r="F57" s="1"/>
      <c r="G57" s="1" t="s">
        <v>35</v>
      </c>
      <c r="H57" s="1"/>
      <c r="I57" s="1"/>
      <c r="J57" s="1"/>
      <c r="K57"/>
      <c r="L57"/>
      <c r="M57"/>
      <c r="N57" s="262">
        <v>132602855</v>
      </c>
      <c r="O57" s="263"/>
      <c r="P57" s="54"/>
    </row>
    <row r="58" spans="2:19" ht="15.6" hidden="1" customHeight="1" outlineLevel="1">
      <c r="B58" s="28"/>
      <c r="C58" s="1"/>
      <c r="D58" s="1"/>
      <c r="E58" s="1"/>
      <c r="F58" s="1" t="s">
        <v>61</v>
      </c>
      <c r="G58" s="1"/>
      <c r="H58" s="1"/>
      <c r="I58" s="1"/>
      <c r="J58" s="1"/>
      <c r="K58"/>
      <c r="L58"/>
      <c r="M58"/>
      <c r="N58" s="262">
        <v>2166800015</v>
      </c>
      <c r="O58" s="263"/>
      <c r="P58" s="54"/>
    </row>
    <row r="59" spans="2:19" ht="15.6" hidden="1" customHeight="1" outlineLevel="1">
      <c r="B59" s="28"/>
      <c r="C59" s="1"/>
      <c r="D59" s="1"/>
      <c r="E59" s="1"/>
      <c r="F59" s="1"/>
      <c r="G59" s="1" t="s">
        <v>62</v>
      </c>
      <c r="H59" s="1"/>
      <c r="I59" s="1"/>
      <c r="J59" s="1"/>
      <c r="K59"/>
      <c r="L59"/>
      <c r="M59"/>
      <c r="N59" s="262">
        <v>1443888196</v>
      </c>
      <c r="O59" s="263"/>
      <c r="P59" s="54"/>
    </row>
    <row r="60" spans="2:19" ht="15.6" hidden="1" customHeight="1" outlineLevel="1">
      <c r="B60" s="28"/>
      <c r="C60" s="1"/>
      <c r="D60" s="1"/>
      <c r="E60" s="1"/>
      <c r="F60" s="1"/>
      <c r="G60" s="1" t="s">
        <v>63</v>
      </c>
      <c r="H60" s="1"/>
      <c r="I60" s="1"/>
      <c r="J60" s="1"/>
      <c r="K60"/>
      <c r="L60"/>
      <c r="M60"/>
      <c r="N60" s="262">
        <v>29273668</v>
      </c>
      <c r="O60" s="263"/>
      <c r="P60" s="54"/>
    </row>
    <row r="61" spans="2:19" ht="15.6" hidden="1" customHeight="1" outlineLevel="1">
      <c r="B61" s="28"/>
      <c r="C61" s="1"/>
      <c r="D61" s="1"/>
      <c r="E61" s="1"/>
      <c r="F61" s="1"/>
      <c r="G61" s="1" t="s">
        <v>64</v>
      </c>
      <c r="H61" s="1"/>
      <c r="I61" s="1"/>
      <c r="J61" s="1"/>
      <c r="K61"/>
      <c r="L61"/>
      <c r="M61"/>
      <c r="N61" s="262">
        <v>693638151</v>
      </c>
      <c r="O61" s="263"/>
      <c r="P61" s="54"/>
    </row>
    <row r="62" spans="2:19" ht="15.6" hidden="1" customHeight="1" outlineLevel="1">
      <c r="B62" s="28"/>
      <c r="C62" s="1"/>
      <c r="D62" s="1"/>
      <c r="E62" s="1"/>
      <c r="F62" s="1"/>
      <c r="G62" s="1" t="s">
        <v>35</v>
      </c>
      <c r="H62" s="1"/>
      <c r="I62" s="1"/>
      <c r="J62" s="1"/>
      <c r="K62"/>
      <c r="L62"/>
      <c r="M62"/>
      <c r="N62" s="262">
        <v>0</v>
      </c>
      <c r="O62" s="263"/>
      <c r="P62" s="54"/>
    </row>
    <row r="63" spans="2:19" ht="15.6" hidden="1" customHeight="1" outlineLevel="1">
      <c r="B63" s="28"/>
      <c r="C63" s="1"/>
      <c r="D63" s="1"/>
      <c r="E63" s="1"/>
      <c r="F63" s="1" t="s">
        <v>96</v>
      </c>
      <c r="G63" s="1"/>
      <c r="H63" s="1"/>
      <c r="I63" s="1"/>
      <c r="J63" s="1"/>
      <c r="K63"/>
      <c r="L63"/>
      <c r="M63"/>
      <c r="N63" s="262">
        <v>74296512</v>
      </c>
      <c r="O63" s="263"/>
      <c r="P63" s="54"/>
    </row>
    <row r="64" spans="2:19" s="8" customFormat="1" ht="12.95" hidden="1" customHeight="1" outlineLevel="1">
      <c r="B64" s="108"/>
      <c r="C64" s="1"/>
      <c r="D64" s="1"/>
      <c r="E64" s="1"/>
      <c r="F64"/>
      <c r="G64" t="s">
        <v>65</v>
      </c>
      <c r="H64"/>
      <c r="I64" s="1"/>
      <c r="J64" s="1"/>
      <c r="K64"/>
      <c r="L64"/>
      <c r="M64"/>
      <c r="N64" s="262">
        <v>54373039</v>
      </c>
      <c r="O64" s="263"/>
      <c r="P64" s="54"/>
      <c r="Q64" s="5"/>
      <c r="R64" s="5"/>
      <c r="S64" s="5"/>
    </row>
    <row r="65" spans="2:19" ht="18" hidden="1" customHeight="1" outlineLevel="1">
      <c r="B65" s="28"/>
      <c r="C65" s="1"/>
      <c r="D65" s="1"/>
      <c r="E65" s="1"/>
      <c r="F65"/>
      <c r="G65" s="1" t="s">
        <v>66</v>
      </c>
      <c r="H65" s="1"/>
      <c r="I65" s="1"/>
      <c r="J65" s="1"/>
      <c r="K65"/>
      <c r="L65"/>
      <c r="M65"/>
      <c r="N65" s="262">
        <v>1186955</v>
      </c>
      <c r="O65" s="263"/>
      <c r="P65" s="54"/>
      <c r="Q65" s="8"/>
      <c r="R65" s="8"/>
      <c r="S65" s="8"/>
    </row>
    <row r="66" spans="2:19" ht="13.5" hidden="1" outlineLevel="1">
      <c r="B66" s="28"/>
      <c r="C66" s="1"/>
      <c r="D66" s="1"/>
      <c r="E66" s="1"/>
      <c r="F66"/>
      <c r="G66" s="1" t="s">
        <v>14</v>
      </c>
      <c r="H66" s="1"/>
      <c r="I66" s="1"/>
      <c r="J66" s="1"/>
      <c r="K66"/>
      <c r="L66"/>
      <c r="M66"/>
      <c r="N66" s="262">
        <v>18736518</v>
      </c>
      <c r="O66" s="263"/>
      <c r="P66" s="54"/>
    </row>
    <row r="67" spans="2:19" ht="18" hidden="1" customHeight="1" outlineLevel="1">
      <c r="B67" s="28"/>
      <c r="C67" s="1"/>
      <c r="D67" s="1"/>
      <c r="E67" s="10" t="s">
        <v>67</v>
      </c>
      <c r="F67" s="10"/>
      <c r="G67" s="1"/>
      <c r="H67" s="1"/>
      <c r="I67" s="1"/>
      <c r="J67" s="1"/>
      <c r="K67"/>
      <c r="L67"/>
      <c r="M67"/>
      <c r="N67" s="262">
        <v>1836043565</v>
      </c>
      <c r="O67" s="263"/>
      <c r="P67" s="54"/>
    </row>
    <row r="68" spans="2:19" ht="18" hidden="1" customHeight="1" outlineLevel="1">
      <c r="B68" s="28"/>
      <c r="C68" s="1"/>
      <c r="D68" s="1"/>
      <c r="E68" s="1"/>
      <c r="F68" s="1" t="s">
        <v>68</v>
      </c>
      <c r="G68" s="1"/>
      <c r="H68" s="1"/>
      <c r="I68" s="1"/>
      <c r="J68" s="1"/>
      <c r="K68"/>
      <c r="L68"/>
      <c r="M68"/>
      <c r="N68" s="262">
        <v>1731147509</v>
      </c>
      <c r="O68" s="263"/>
      <c r="P68" s="54"/>
    </row>
    <row r="69" spans="2:19" ht="18" hidden="1" customHeight="1" outlineLevel="1">
      <c r="B69" s="28"/>
      <c r="C69" s="1"/>
      <c r="D69" s="1"/>
      <c r="E69" s="1"/>
      <c r="F69" s="1" t="s">
        <v>69</v>
      </c>
      <c r="G69" s="1"/>
      <c r="H69" s="1"/>
      <c r="I69" s="1"/>
      <c r="J69" s="1"/>
      <c r="K69"/>
      <c r="L69"/>
      <c r="M69"/>
      <c r="N69" s="262">
        <v>96365082</v>
      </c>
      <c r="O69" s="263"/>
      <c r="P69" s="54"/>
    </row>
    <row r="70" spans="2:19" ht="18" hidden="1" customHeight="1" outlineLevel="1">
      <c r="B70" s="28"/>
      <c r="C70" s="1"/>
      <c r="D70" s="1"/>
      <c r="E70" s="1"/>
      <c r="F70" s="1" t="s">
        <v>213</v>
      </c>
      <c r="G70" s="1"/>
      <c r="H70" s="1"/>
      <c r="I70" s="1"/>
      <c r="J70" s="1"/>
      <c r="K70"/>
      <c r="L70"/>
      <c r="M70"/>
      <c r="N70" s="262">
        <v>0</v>
      </c>
      <c r="O70" s="263"/>
      <c r="P70" s="54"/>
    </row>
    <row r="71" spans="2:19" ht="18" hidden="1" customHeight="1" outlineLevel="1">
      <c r="B71" s="28"/>
      <c r="C71" s="1"/>
      <c r="D71" s="1"/>
      <c r="E71" s="1"/>
      <c r="F71" s="1" t="s">
        <v>143</v>
      </c>
      <c r="G71" s="1"/>
      <c r="H71" s="1"/>
      <c r="I71" s="1"/>
      <c r="J71" s="1"/>
      <c r="K71"/>
      <c r="L71"/>
      <c r="M71"/>
      <c r="N71" s="262">
        <v>8530974</v>
      </c>
      <c r="O71" s="263"/>
      <c r="P71" s="54"/>
    </row>
    <row r="72" spans="2:19" ht="18" hidden="1" customHeight="1" outlineLevel="1">
      <c r="B72" s="28"/>
      <c r="C72" s="1"/>
      <c r="D72" s="2" t="s">
        <v>70</v>
      </c>
      <c r="E72" s="2"/>
      <c r="F72" s="1"/>
      <c r="G72" s="1"/>
      <c r="H72" s="1"/>
      <c r="I72" s="1"/>
      <c r="J72" s="1"/>
      <c r="K72"/>
      <c r="L72"/>
      <c r="M72"/>
      <c r="N72" s="262">
        <v>752935020</v>
      </c>
      <c r="O72" s="263"/>
      <c r="P72" s="54"/>
    </row>
    <row r="73" spans="2:19" ht="18" hidden="1" customHeight="1" outlineLevel="1">
      <c r="B73" s="28"/>
      <c r="C73" s="1"/>
      <c r="D73" s="1"/>
      <c r="E73" s="1" t="s">
        <v>71</v>
      </c>
      <c r="F73" s="2"/>
      <c r="G73" s="1"/>
      <c r="H73" s="1"/>
      <c r="I73" s="1"/>
      <c r="J73" s="1"/>
      <c r="K73"/>
      <c r="L73"/>
      <c r="M73"/>
      <c r="N73" s="262">
        <v>219698209</v>
      </c>
      <c r="O73" s="263"/>
      <c r="P73" s="54"/>
    </row>
    <row r="74" spans="2:19" ht="18" hidden="1" customHeight="1" outlineLevel="1">
      <c r="B74" s="33"/>
      <c r="C74" s="1"/>
      <c r="D74" s="1"/>
      <c r="E74" s="1" t="s">
        <v>35</v>
      </c>
      <c r="F74" s="1"/>
      <c r="G74"/>
      <c r="H74" s="1"/>
      <c r="I74" s="1"/>
      <c r="J74" s="1"/>
      <c r="K74"/>
      <c r="L74"/>
      <c r="M74"/>
      <c r="N74" s="262">
        <v>533236811</v>
      </c>
      <c r="O74" s="263"/>
      <c r="P74" s="54"/>
    </row>
    <row r="75" spans="2:19" ht="18" hidden="1" customHeight="1" outlineLevel="1">
      <c r="B75" s="32"/>
      <c r="C75" s="127" t="s">
        <v>72</v>
      </c>
      <c r="D75" s="127"/>
      <c r="E75" s="127"/>
      <c r="F75" s="127"/>
      <c r="G75" s="127"/>
      <c r="H75" s="127"/>
      <c r="I75" s="127"/>
      <c r="J75" s="127"/>
      <c r="K75" s="128"/>
      <c r="L75" s="128"/>
      <c r="M75" s="128"/>
      <c r="N75" s="307">
        <v>4306170890</v>
      </c>
      <c r="O75" s="308"/>
      <c r="P75" s="55"/>
    </row>
    <row r="76" spans="2:19" ht="18" hidden="1" customHeight="1" outlineLevel="1">
      <c r="B76" s="28"/>
      <c r="C76" s="1"/>
      <c r="D76" s="1" t="s">
        <v>73</v>
      </c>
      <c r="E76" s="1"/>
      <c r="F76"/>
      <c r="G76" s="1"/>
      <c r="H76" s="1"/>
      <c r="I76" s="1"/>
      <c r="J76" s="1"/>
      <c r="K76"/>
      <c r="L76"/>
      <c r="M76"/>
      <c r="N76" s="262">
        <v>0</v>
      </c>
      <c r="O76" s="263"/>
      <c r="P76" s="54"/>
    </row>
    <row r="77" spans="2:19" ht="18" hidden="1" customHeight="1" outlineLevel="1">
      <c r="B77" s="28"/>
      <c r="C77" s="1"/>
      <c r="D77" s="1"/>
      <c r="E77" t="s">
        <v>74</v>
      </c>
      <c r="F77"/>
      <c r="G77" s="1"/>
      <c r="H77" s="1"/>
      <c r="I77" s="1"/>
      <c r="J77" s="1"/>
      <c r="K77"/>
      <c r="L77"/>
      <c r="M77"/>
      <c r="N77" s="262">
        <v>0</v>
      </c>
      <c r="O77" s="263"/>
      <c r="P77" s="54"/>
    </row>
    <row r="78" spans="2:19" ht="18" hidden="1" customHeight="1" outlineLevel="1">
      <c r="B78" s="28"/>
      <c r="C78" s="1"/>
      <c r="D78" s="1"/>
      <c r="E78" s="10" t="s">
        <v>75</v>
      </c>
      <c r="F78" s="10"/>
      <c r="G78" s="1"/>
      <c r="H78" s="1"/>
      <c r="I78" s="1"/>
      <c r="J78" s="1"/>
      <c r="K78"/>
      <c r="L78"/>
      <c r="M78"/>
      <c r="N78" s="262">
        <v>0</v>
      </c>
      <c r="O78" s="263"/>
      <c r="P78" s="54"/>
    </row>
    <row r="79" spans="2:19" ht="18" hidden="1" customHeight="1" outlineLevel="1">
      <c r="B79" s="28"/>
      <c r="C79" s="1"/>
      <c r="D79" s="1"/>
      <c r="E79" s="10" t="s">
        <v>211</v>
      </c>
      <c r="F79" s="10"/>
      <c r="G79" s="1"/>
      <c r="H79" s="1"/>
      <c r="I79" s="1"/>
      <c r="J79" s="1"/>
      <c r="K79"/>
      <c r="L79"/>
      <c r="M79"/>
      <c r="N79" s="262">
        <v>0</v>
      </c>
      <c r="O79" s="263"/>
      <c r="P79" s="54"/>
    </row>
    <row r="80" spans="2:19" ht="18" hidden="1" customHeight="1" outlineLevel="1">
      <c r="B80" s="28"/>
      <c r="C80" s="1"/>
      <c r="D80" s="1"/>
      <c r="E80" s="1" t="s">
        <v>76</v>
      </c>
      <c r="F80" s="1"/>
      <c r="G80" s="1"/>
      <c r="H80" s="1"/>
      <c r="I80" s="1"/>
      <c r="J80" s="1"/>
      <c r="K80"/>
      <c r="L80"/>
      <c r="M80"/>
      <c r="N80" s="262">
        <v>0</v>
      </c>
      <c r="O80" s="263"/>
      <c r="P80" s="54"/>
    </row>
    <row r="81" spans="2:16" ht="18" hidden="1" customHeight="1" outlineLevel="1">
      <c r="B81" s="28"/>
      <c r="C81" s="1"/>
      <c r="D81" s="1"/>
      <c r="E81" s="1" t="s">
        <v>35</v>
      </c>
      <c r="F81" s="1"/>
      <c r="G81" s="1"/>
      <c r="H81" s="1"/>
      <c r="I81" s="1"/>
      <c r="J81" s="1"/>
      <c r="K81"/>
      <c r="L81"/>
      <c r="M81"/>
      <c r="N81" s="262">
        <v>0</v>
      </c>
      <c r="O81" s="263"/>
      <c r="P81" s="54"/>
    </row>
    <row r="82" spans="2:16" ht="18" hidden="1" customHeight="1" outlineLevel="1">
      <c r="B82" s="28"/>
      <c r="C82" s="1"/>
      <c r="D82" s="1" t="s">
        <v>77</v>
      </c>
      <c r="E82" s="1"/>
      <c r="F82" s="1"/>
      <c r="G82" s="1"/>
      <c r="H82" s="1"/>
      <c r="I82" s="1"/>
      <c r="J82" s="1"/>
      <c r="K82"/>
      <c r="L82"/>
      <c r="M82"/>
      <c r="N82" s="262">
        <v>9338746</v>
      </c>
      <c r="O82" s="263"/>
      <c r="P82" s="54"/>
    </row>
    <row r="83" spans="2:16" ht="18" hidden="1" customHeight="1" outlineLevel="1">
      <c r="B83" s="28"/>
      <c r="C83" s="1"/>
      <c r="D83" s="1"/>
      <c r="E83" s="1" t="s">
        <v>78</v>
      </c>
      <c r="F83" s="1"/>
      <c r="G83" s="1"/>
      <c r="H83" s="1"/>
      <c r="I83" s="1"/>
      <c r="J83" s="1"/>
      <c r="K83"/>
      <c r="L83"/>
      <c r="M83"/>
      <c r="N83" s="262">
        <v>9338746</v>
      </c>
      <c r="O83" s="263"/>
      <c r="P83" s="54"/>
    </row>
    <row r="84" spans="2:16" ht="18" hidden="1" customHeight="1" outlineLevel="1" thickBot="1">
      <c r="B84" s="28"/>
      <c r="C84" s="1"/>
      <c r="D84" s="1"/>
      <c r="E84" s="1" t="s">
        <v>14</v>
      </c>
      <c r="F84" s="1"/>
      <c r="G84" s="1"/>
      <c r="H84" s="1"/>
      <c r="I84" s="1"/>
      <c r="J84" s="1"/>
      <c r="K84"/>
      <c r="L84"/>
      <c r="M84"/>
      <c r="N84" s="262">
        <v>0</v>
      </c>
      <c r="O84" s="263"/>
      <c r="P84" s="54"/>
    </row>
    <row r="85" spans="2:16" ht="18" hidden="1" customHeight="1" outlineLevel="1" thickBot="1">
      <c r="B85" s="107"/>
      <c r="C85" s="129" t="s">
        <v>79</v>
      </c>
      <c r="D85" s="130"/>
      <c r="E85" s="130"/>
      <c r="F85" s="130"/>
      <c r="G85" s="130"/>
      <c r="H85" s="130"/>
      <c r="I85" s="130"/>
      <c r="J85" s="130"/>
      <c r="K85" s="51"/>
      <c r="L85" s="51"/>
      <c r="M85" s="51"/>
      <c r="N85" s="314">
        <v>4296832144</v>
      </c>
      <c r="O85" s="315"/>
      <c r="P85" s="53"/>
    </row>
    <row r="86" spans="2:16" ht="18" customHeight="1" collapsed="1"/>
    <row r="89" spans="2:16" ht="18" customHeight="1">
      <c r="C89" s="3"/>
      <c r="D89" s="3"/>
      <c r="E89" s="3"/>
      <c r="F89" s="3"/>
      <c r="G89" s="3"/>
      <c r="H89" s="3"/>
      <c r="I89" s="3"/>
      <c r="J89" s="3"/>
      <c r="K89" s="3"/>
      <c r="L89" s="3"/>
      <c r="M89" s="3"/>
    </row>
    <row r="90" spans="2:16" ht="18" customHeight="1">
      <c r="C90" s="8"/>
      <c r="D90" s="8"/>
      <c r="E90" s="8"/>
      <c r="F90" s="8"/>
      <c r="G90" s="8"/>
      <c r="H90" s="8"/>
      <c r="I90" s="8"/>
      <c r="J90" s="8"/>
      <c r="K90" s="8"/>
      <c r="L90" s="8"/>
      <c r="M90" s="8"/>
    </row>
    <row r="100" spans="3:19" s="3" customFormat="1" ht="18" customHeight="1">
      <c r="C100" s="5"/>
      <c r="D100" s="5"/>
      <c r="E100" s="5"/>
      <c r="F100" s="5"/>
      <c r="G100" s="5"/>
      <c r="H100" s="5"/>
      <c r="I100" s="5"/>
      <c r="J100" s="5"/>
      <c r="K100" s="5"/>
      <c r="L100" s="5"/>
      <c r="M100" s="5"/>
      <c r="N100" s="5"/>
      <c r="O100" s="5"/>
      <c r="P100" s="5"/>
      <c r="Q100" s="5"/>
      <c r="R100" s="5"/>
      <c r="S100" s="5"/>
    </row>
    <row r="101" spans="3:19" s="8" customFormat="1" ht="12.95" customHeight="1">
      <c r="C101" s="5"/>
      <c r="D101" s="5"/>
      <c r="E101" s="5"/>
      <c r="F101" s="5"/>
      <c r="G101" s="5"/>
      <c r="H101" s="5"/>
      <c r="I101" s="5"/>
      <c r="J101" s="5"/>
      <c r="K101" s="5"/>
      <c r="L101" s="5"/>
      <c r="M101" s="5"/>
      <c r="N101" s="3"/>
      <c r="O101" s="3"/>
      <c r="P101" s="3"/>
      <c r="Q101" s="3"/>
      <c r="R101" s="3"/>
      <c r="S101" s="3"/>
    </row>
    <row r="102" spans="3:19" ht="18" customHeight="1">
      <c r="N102" s="8"/>
      <c r="O102" s="8"/>
      <c r="P102" s="8"/>
      <c r="Q102" s="8"/>
      <c r="R102" s="8"/>
      <c r="S102" s="8"/>
    </row>
    <row r="103" spans="3:19" ht="27" customHeight="1"/>
    <row r="113" s="5" customFormat="1" ht="18" customHeight="1"/>
    <row r="114" s="5" customFormat="1" ht="18" customHeight="1"/>
    <row r="115" s="5" customFormat="1" ht="18" customHeight="1"/>
    <row r="116" s="5" customFormat="1" ht="18" customHeight="1"/>
    <row r="117" s="5" customFormat="1" ht="18" customHeight="1"/>
    <row r="118" s="5" customFormat="1" ht="18" customHeight="1"/>
    <row r="119" s="5" customFormat="1" ht="18" customHeight="1"/>
    <row r="120" s="5" customFormat="1" ht="18" customHeight="1"/>
    <row r="121" s="5" customFormat="1" ht="18" customHeight="1"/>
    <row r="122" s="5" customFormat="1" ht="18" customHeight="1"/>
    <row r="123" s="5" customFormat="1" ht="18" customHeight="1"/>
    <row r="124" s="5" customFormat="1" ht="18" customHeight="1"/>
    <row r="125" s="5" customFormat="1" ht="18" customHeight="1"/>
    <row r="126" s="5" customFormat="1" ht="18" customHeight="1"/>
    <row r="127" s="5" customFormat="1" ht="18" customHeight="1"/>
    <row r="128" s="5" customFormat="1" ht="18" customHeight="1"/>
    <row r="131" spans="3:19" ht="18" customHeight="1">
      <c r="C131" s="3"/>
      <c r="D131" s="3"/>
      <c r="E131" s="3"/>
      <c r="F131" s="3"/>
      <c r="G131" s="3"/>
      <c r="H131" s="3"/>
      <c r="I131" s="3"/>
      <c r="J131" s="3"/>
      <c r="K131" s="3"/>
      <c r="L131" s="3"/>
      <c r="M131" s="3"/>
    </row>
    <row r="132" spans="3:19" ht="18" customHeight="1">
      <c r="C132" s="8"/>
      <c r="D132" s="8"/>
      <c r="E132" s="8"/>
      <c r="F132" s="8"/>
      <c r="G132" s="8"/>
      <c r="H132" s="8"/>
      <c r="I132" s="8"/>
      <c r="J132" s="8"/>
      <c r="K132" s="8"/>
      <c r="L132" s="8"/>
      <c r="M132" s="8"/>
    </row>
    <row r="142" spans="3:19" s="3" customFormat="1" ht="18" customHeight="1">
      <c r="C142" s="5"/>
      <c r="D142" s="5"/>
      <c r="E142" s="5"/>
      <c r="F142" s="5"/>
      <c r="G142" s="5"/>
      <c r="H142" s="5"/>
      <c r="I142" s="5"/>
      <c r="J142" s="5"/>
      <c r="K142" s="5"/>
      <c r="L142" s="5"/>
      <c r="M142" s="5"/>
      <c r="N142" s="5"/>
      <c r="O142" s="5"/>
      <c r="P142" s="5"/>
      <c r="Q142" s="5"/>
      <c r="R142" s="5"/>
      <c r="S142" s="5"/>
    </row>
    <row r="143" spans="3:19" s="8" customFormat="1" ht="12.95" customHeight="1">
      <c r="C143" s="5"/>
      <c r="D143" s="5"/>
      <c r="E143" s="5"/>
      <c r="F143" s="5"/>
      <c r="G143" s="5"/>
      <c r="H143" s="5"/>
      <c r="I143" s="5"/>
      <c r="J143" s="5"/>
      <c r="K143" s="5"/>
      <c r="L143" s="5"/>
      <c r="M143" s="5"/>
      <c r="N143" s="3"/>
      <c r="O143" s="3"/>
      <c r="P143" s="3"/>
      <c r="Q143" s="3"/>
      <c r="R143" s="3"/>
      <c r="S143" s="3"/>
    </row>
    <row r="144" spans="3:19" ht="18" customHeight="1">
      <c r="N144" s="8"/>
      <c r="O144" s="8"/>
      <c r="P144" s="8"/>
      <c r="Q144" s="8"/>
      <c r="R144" s="8"/>
      <c r="S144" s="8"/>
    </row>
    <row r="145" ht="27"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s="5" customFormat="1" ht="14.45" customHeight="1"/>
    <row r="162" s="5" customFormat="1" ht="14.45" customHeight="1"/>
    <row r="163" s="5" customFormat="1" ht="14.45" customHeight="1"/>
    <row r="164" s="5" customFormat="1" ht="14.45" customHeight="1"/>
    <row r="165" s="5" customFormat="1" ht="14.45" customHeight="1"/>
    <row r="166" s="5" customFormat="1" ht="14.45" customHeight="1"/>
    <row r="167" s="5" customFormat="1" ht="14.45" customHeight="1"/>
    <row r="168" s="5" customFormat="1" ht="14.45" customHeight="1"/>
    <row r="169" s="5" customFormat="1" ht="14.45" customHeight="1"/>
    <row r="170" s="5" customFormat="1" ht="14.45" customHeight="1"/>
    <row r="171" s="5" customFormat="1" ht="14.45" customHeight="1"/>
    <row r="172" s="5" customFormat="1" ht="14.45" customHeight="1"/>
    <row r="173" s="5" customFormat="1" ht="14.45" customHeight="1"/>
    <row r="174" s="5" customFormat="1" ht="14.45" customHeight="1"/>
    <row r="175" s="5" customFormat="1" ht="14.45" customHeight="1"/>
    <row r="176" s="5" customFormat="1" ht="14.45" customHeight="1"/>
    <row r="177" spans="3:13" ht="14.45" customHeight="1"/>
    <row r="178" spans="3:13" ht="14.45" customHeight="1"/>
    <row r="179" spans="3:13" ht="14.45" customHeight="1"/>
    <row r="180" spans="3:13" ht="14.45" customHeight="1"/>
    <row r="181" spans="3:13" ht="14.45" customHeight="1"/>
    <row r="182" spans="3:13" ht="14.45" customHeight="1"/>
    <row r="183" spans="3:13" ht="14.45" customHeight="1"/>
    <row r="184" spans="3:13" ht="14.45" customHeight="1"/>
    <row r="185" spans="3:13" ht="14.45" customHeight="1">
      <c r="C185" s="3"/>
      <c r="D185" s="3"/>
      <c r="E185" s="3"/>
      <c r="F185" s="3"/>
      <c r="G185" s="3"/>
      <c r="H185" s="3"/>
      <c r="I185" s="3"/>
      <c r="J185" s="3"/>
      <c r="K185" s="3"/>
      <c r="L185" s="3"/>
      <c r="M185" s="3"/>
    </row>
    <row r="186" spans="3:13" ht="14.45" customHeight="1">
      <c r="C186" s="8"/>
      <c r="D186" s="8"/>
      <c r="E186" s="8"/>
      <c r="F186" s="8"/>
      <c r="G186" s="8"/>
      <c r="H186" s="8"/>
      <c r="I186" s="8"/>
      <c r="J186" s="8"/>
      <c r="K186" s="8"/>
      <c r="L186" s="8"/>
      <c r="M186" s="8"/>
    </row>
    <row r="187" spans="3:13" ht="14.45" customHeight="1"/>
    <row r="188" spans="3:13" ht="14.45" customHeight="1"/>
    <row r="189" spans="3:13" ht="14.45" customHeight="1"/>
    <row r="190" spans="3:13" ht="14.45" customHeight="1"/>
    <row r="191" spans="3:13" ht="14.45" customHeight="1"/>
    <row r="192" spans="3:13" ht="14.45" customHeight="1"/>
    <row r="193" spans="3:19" ht="14.45" customHeight="1"/>
    <row r="194" spans="3:19" ht="14.45" customHeight="1"/>
    <row r="195" spans="3:19" ht="14.45" customHeight="1"/>
    <row r="196" spans="3:19" s="3" customFormat="1" ht="14.45" customHeight="1">
      <c r="C196" s="5"/>
      <c r="D196" s="5"/>
      <c r="E196" s="5"/>
      <c r="F196" s="5"/>
      <c r="G196" s="5"/>
      <c r="H196" s="5"/>
      <c r="I196" s="5"/>
      <c r="J196" s="5"/>
      <c r="K196" s="5"/>
      <c r="L196" s="5"/>
      <c r="M196" s="5"/>
      <c r="N196" s="5"/>
      <c r="O196" s="5"/>
      <c r="P196" s="5"/>
      <c r="Q196" s="5"/>
      <c r="R196" s="5"/>
      <c r="S196" s="5"/>
    </row>
    <row r="197" spans="3:19" s="8" customFormat="1" ht="12.95" customHeight="1">
      <c r="C197" s="5"/>
      <c r="D197" s="5"/>
      <c r="E197" s="5"/>
      <c r="F197" s="5"/>
      <c r="G197" s="5"/>
      <c r="H197" s="5"/>
      <c r="I197" s="5"/>
      <c r="J197" s="5"/>
      <c r="K197" s="5"/>
      <c r="L197" s="5"/>
      <c r="M197" s="5"/>
      <c r="N197" s="3"/>
      <c r="O197" s="3"/>
      <c r="P197" s="3"/>
      <c r="Q197" s="3"/>
      <c r="R197" s="3"/>
      <c r="S197" s="3"/>
    </row>
    <row r="198" spans="3:19" ht="18" customHeight="1">
      <c r="N198" s="8"/>
      <c r="O198" s="8"/>
      <c r="P198" s="8"/>
      <c r="Q198" s="8"/>
      <c r="R198" s="8"/>
      <c r="S198" s="8"/>
    </row>
    <row r="199" spans="3:19" ht="27" customHeight="1"/>
    <row r="200" spans="3:19" ht="13.5" customHeight="1"/>
    <row r="201" spans="3:19" ht="13.5" customHeight="1"/>
    <row r="202" spans="3:19" ht="13.5" customHeight="1"/>
    <row r="203" spans="3:19" ht="13.5" customHeight="1"/>
    <row r="204" spans="3:19" ht="13.5" customHeight="1"/>
    <row r="205" spans="3:19" ht="13.5" customHeight="1"/>
    <row r="206" spans="3:19" ht="13.5" customHeight="1"/>
    <row r="207" spans="3:19" ht="13.5" customHeight="1"/>
    <row r="208" spans="3:19" ht="13.5" customHeight="1"/>
    <row r="209" s="5" customFormat="1" ht="13.5" customHeight="1"/>
    <row r="210" s="5" customFormat="1" ht="13.5" customHeight="1"/>
    <row r="211" s="5" customFormat="1" ht="13.5" customHeight="1"/>
    <row r="212" s="5" customFormat="1" ht="13.5" customHeight="1"/>
    <row r="213" s="5" customFormat="1" ht="13.5" customHeight="1"/>
    <row r="214" s="5" customFormat="1" ht="13.5" customHeight="1"/>
    <row r="215" s="5" customFormat="1" ht="13.5" customHeight="1"/>
    <row r="216" s="5" customFormat="1" ht="13.5" customHeight="1"/>
    <row r="217" s="5" customFormat="1" ht="13.5" customHeight="1"/>
    <row r="218" s="5" customFormat="1" ht="13.5" customHeight="1"/>
    <row r="219" s="5" customFormat="1" ht="13.5" customHeight="1"/>
    <row r="220" s="5" customFormat="1" ht="13.5" customHeight="1"/>
    <row r="221" s="5" customFormat="1" ht="13.5" customHeight="1"/>
    <row r="222" s="5" customFormat="1" ht="13.5" customHeight="1"/>
    <row r="223" s="5" customFormat="1" ht="13.5" customHeight="1"/>
    <row r="224" s="5" customFormat="1" ht="13.5" customHeight="1"/>
    <row r="225" s="5" customFormat="1" ht="13.5" customHeight="1"/>
    <row r="226" s="5" customFormat="1" ht="13.5" customHeight="1"/>
    <row r="227" s="5" customFormat="1" ht="13.5" customHeight="1"/>
    <row r="228" s="5" customFormat="1" ht="13.5" customHeight="1"/>
    <row r="229" s="5" customFormat="1" ht="13.5" customHeight="1"/>
    <row r="230" s="5" customFormat="1" ht="13.5" customHeight="1"/>
    <row r="231" s="5" customFormat="1" ht="13.5" customHeight="1"/>
    <row r="232" s="5" customFormat="1" ht="13.5" customHeight="1"/>
    <row r="233" s="5" customFormat="1" ht="13.5" customHeight="1"/>
    <row r="234" s="5" customFormat="1" ht="13.5" customHeight="1"/>
    <row r="235" s="5" customFormat="1" ht="13.5" customHeight="1"/>
    <row r="236" s="5" customFormat="1" ht="13.5" customHeight="1"/>
    <row r="237" s="5" customFormat="1" ht="13.5" customHeight="1"/>
    <row r="238" s="5" customFormat="1" ht="13.5" customHeight="1"/>
    <row r="239" s="5" customFormat="1" ht="13.5" customHeight="1"/>
    <row r="240" s="5" customFormat="1" ht="13.5" customHeight="1"/>
    <row r="241" spans="3:19" ht="13.5" customHeight="1"/>
    <row r="242" spans="3:19" ht="13.5" customHeight="1"/>
    <row r="243" spans="3:19" ht="13.5" customHeight="1"/>
    <row r="244" spans="3:19" ht="13.5" customHeight="1"/>
    <row r="245" spans="3:19" ht="13.5" customHeight="1">
      <c r="C245"/>
      <c r="D245"/>
      <c r="E245"/>
      <c r="F245"/>
      <c r="G245"/>
      <c r="H245"/>
      <c r="I245"/>
      <c r="J245"/>
      <c r="K245"/>
      <c r="L245"/>
      <c r="M245"/>
    </row>
    <row r="246" spans="3:19" ht="13.5" customHeight="1"/>
    <row r="247" spans="3:19" ht="13.5" customHeight="1">
      <c r="C247" s="19"/>
      <c r="D247" s="19"/>
      <c r="E247" s="19"/>
      <c r="F247" s="19"/>
      <c r="G247" s="19"/>
      <c r="H247" s="19"/>
      <c r="I247" s="19"/>
      <c r="J247" s="19"/>
      <c r="K247" s="19"/>
      <c r="L247" s="19"/>
      <c r="M247" s="3"/>
    </row>
    <row r="248" spans="3:19" ht="13.5" customHeight="1">
      <c r="C248" s="19"/>
      <c r="D248" s="19"/>
      <c r="E248" s="19"/>
      <c r="F248" s="19"/>
      <c r="G248" s="19"/>
      <c r="H248" s="19"/>
      <c r="I248" s="19"/>
      <c r="J248" s="19"/>
      <c r="K248" s="19"/>
      <c r="L248" s="19"/>
      <c r="M248" s="3"/>
    </row>
    <row r="249" spans="3:19" ht="13.5" customHeight="1">
      <c r="C249" s="19"/>
      <c r="D249" s="19"/>
      <c r="E249" s="19"/>
      <c r="F249" s="19"/>
      <c r="G249" s="19"/>
      <c r="H249" s="19"/>
      <c r="I249" s="19"/>
      <c r="J249" s="19"/>
      <c r="K249" s="19"/>
      <c r="L249" s="19"/>
      <c r="M249" s="3"/>
    </row>
    <row r="250" spans="3:19" ht="13.5" customHeight="1">
      <c r="C250" s="19"/>
      <c r="D250" s="19"/>
      <c r="E250" s="19"/>
      <c r="F250" s="19"/>
      <c r="G250" s="19"/>
      <c r="H250" s="19"/>
      <c r="I250" s="19"/>
      <c r="J250" s="19"/>
      <c r="K250" s="19"/>
      <c r="L250" s="19"/>
      <c r="M250" s="3"/>
    </row>
    <row r="251" spans="3:19" ht="13.5" customHeight="1">
      <c r="C251" s="19"/>
      <c r="D251" s="19"/>
      <c r="E251" s="19"/>
      <c r="F251" s="19"/>
      <c r="G251" s="19"/>
      <c r="H251" s="19"/>
      <c r="I251" s="19"/>
      <c r="J251" s="19"/>
      <c r="K251" s="19"/>
      <c r="L251" s="19"/>
      <c r="M251" s="3"/>
    </row>
    <row r="252" spans="3:19" ht="13.5" customHeight="1">
      <c r="C252" s="19"/>
      <c r="D252" s="19"/>
      <c r="E252" s="19"/>
      <c r="F252" s="19"/>
      <c r="G252" s="19"/>
      <c r="H252" s="19"/>
      <c r="I252" s="19"/>
      <c r="J252" s="19"/>
      <c r="K252" s="19"/>
      <c r="L252" s="19"/>
      <c r="M252" s="3"/>
    </row>
    <row r="253" spans="3:19" ht="13.5" customHeight="1">
      <c r="C253" s="19"/>
      <c r="D253" s="19"/>
      <c r="E253" s="19"/>
      <c r="F253" s="19"/>
      <c r="G253" s="19"/>
      <c r="H253" s="19"/>
      <c r="I253" s="19"/>
      <c r="J253" s="19"/>
      <c r="K253" s="19"/>
      <c r="L253" s="19"/>
    </row>
    <row r="254" spans="3:19" ht="13.5" customHeight="1">
      <c r="C254" s="19"/>
      <c r="D254" s="19"/>
      <c r="E254" s="19"/>
      <c r="F254" s="19"/>
      <c r="G254" s="19"/>
      <c r="H254" s="19"/>
      <c r="I254" s="19"/>
      <c r="J254" s="19"/>
      <c r="K254" s="19"/>
      <c r="L254" s="19"/>
    </row>
    <row r="255" spans="3:19" ht="13.5" customHeight="1">
      <c r="C255" s="19"/>
      <c r="D255" s="19"/>
      <c r="E255" s="19"/>
      <c r="F255" s="19"/>
      <c r="G255" s="19"/>
      <c r="H255" s="19"/>
      <c r="I255" s="19"/>
      <c r="J255" s="19"/>
      <c r="K255" s="19"/>
      <c r="L255" s="19"/>
      <c r="M255" s="3"/>
    </row>
    <row r="256" spans="3:19" customFormat="1" ht="13.5" customHeight="1">
      <c r="C256" s="19"/>
      <c r="D256" s="19"/>
      <c r="E256" s="19"/>
      <c r="F256" s="19"/>
      <c r="G256" s="19"/>
      <c r="H256" s="19"/>
      <c r="I256" s="19"/>
      <c r="J256" s="19"/>
      <c r="K256" s="19"/>
      <c r="L256" s="19"/>
      <c r="M256" s="3"/>
      <c r="N256" s="5"/>
      <c r="O256" s="5"/>
      <c r="P256" s="5"/>
      <c r="Q256" s="5"/>
      <c r="R256" s="5"/>
      <c r="S256" s="5"/>
    </row>
    <row r="257" spans="3:19" ht="15" customHeight="1">
      <c r="C257" s="3"/>
      <c r="D257" s="3"/>
      <c r="E257" s="3"/>
      <c r="F257" s="3"/>
      <c r="G257" s="3"/>
      <c r="H257" s="3"/>
      <c r="I257" s="3"/>
      <c r="J257" s="3"/>
      <c r="K257" s="3"/>
      <c r="L257" s="3"/>
      <c r="M257" s="3"/>
      <c r="N257"/>
      <c r="O257"/>
      <c r="P257"/>
      <c r="Q257"/>
      <c r="R257"/>
      <c r="S257"/>
    </row>
    <row r="258" spans="3:19" s="3" customFormat="1" ht="18" customHeight="1">
      <c r="C258" s="5"/>
      <c r="D258" s="5"/>
      <c r="E258" s="5"/>
      <c r="F258" s="5"/>
      <c r="G258" s="5"/>
      <c r="H258" s="5"/>
      <c r="I258" s="5"/>
      <c r="J258" s="5"/>
      <c r="K258" s="5"/>
      <c r="L258" s="5"/>
      <c r="M258" s="5"/>
      <c r="N258" s="5"/>
      <c r="O258" s="5"/>
      <c r="P258" s="5"/>
      <c r="Q258" s="5"/>
      <c r="R258" s="5"/>
      <c r="S258" s="5"/>
    </row>
    <row r="259" spans="3:19" s="3" customFormat="1" ht="18" customHeight="1">
      <c r="C259" s="5"/>
      <c r="D259" s="5"/>
      <c r="E259" s="5"/>
      <c r="F259" s="5"/>
      <c r="G259" s="5"/>
      <c r="H259" s="5"/>
      <c r="I259" s="5"/>
      <c r="J259" s="5"/>
      <c r="K259" s="5"/>
      <c r="L259" s="5"/>
      <c r="M259" s="5"/>
    </row>
    <row r="260" spans="3:19" s="3" customFormat="1" ht="18" customHeight="1">
      <c r="C260" s="5"/>
      <c r="D260" s="5"/>
      <c r="E260" s="5"/>
      <c r="F260" s="5"/>
      <c r="G260" s="5"/>
      <c r="H260" s="5"/>
      <c r="I260" s="5"/>
      <c r="J260" s="5"/>
      <c r="K260" s="5"/>
      <c r="L260" s="5"/>
      <c r="M260" s="5"/>
    </row>
    <row r="261" spans="3:19" s="3" customFormat="1" ht="18" customHeight="1">
      <c r="C261" s="5"/>
      <c r="D261" s="5"/>
      <c r="E261" s="5"/>
      <c r="F261" s="5"/>
      <c r="G261" s="5"/>
      <c r="H261" s="5"/>
      <c r="I261" s="5"/>
      <c r="J261" s="5"/>
      <c r="K261" s="5"/>
      <c r="L261" s="5"/>
      <c r="M261" s="5"/>
    </row>
    <row r="262" spans="3:19" s="3" customFormat="1" ht="18" customHeight="1">
      <c r="C262" s="5"/>
      <c r="D262" s="5"/>
      <c r="E262" s="5"/>
      <c r="F262" s="5"/>
      <c r="G262" s="5"/>
      <c r="H262" s="5"/>
      <c r="I262" s="5"/>
      <c r="J262" s="5"/>
      <c r="K262" s="5"/>
      <c r="L262" s="5"/>
      <c r="M262" s="5"/>
    </row>
    <row r="263" spans="3:19" s="3" customFormat="1" ht="18" customHeight="1">
      <c r="C263" s="5"/>
      <c r="D263" s="5"/>
      <c r="E263" s="5"/>
      <c r="F263" s="5"/>
      <c r="G263" s="5"/>
      <c r="H263" s="5"/>
      <c r="I263" s="5"/>
      <c r="J263" s="5"/>
      <c r="K263" s="5"/>
      <c r="L263" s="5"/>
      <c r="M263" s="5"/>
    </row>
    <row r="264" spans="3:19" ht="18" customHeight="1">
      <c r="N264" s="3"/>
      <c r="O264" s="3"/>
      <c r="P264" s="3"/>
      <c r="Q264" s="3"/>
      <c r="R264" s="3"/>
      <c r="S264" s="3"/>
    </row>
    <row r="266" spans="3:19" s="3" customFormat="1" ht="18" customHeight="1">
      <c r="C266" s="5"/>
      <c r="D266" s="5"/>
      <c r="E266" s="5"/>
      <c r="F266" s="5"/>
      <c r="G266" s="5"/>
      <c r="H266" s="5"/>
      <c r="I266" s="5"/>
      <c r="J266" s="5"/>
      <c r="K266" s="5"/>
      <c r="L266" s="5"/>
      <c r="M266" s="5"/>
      <c r="N266" s="5"/>
      <c r="O266" s="5"/>
      <c r="P266" s="5"/>
      <c r="Q266" s="5"/>
      <c r="R266" s="5"/>
      <c r="S266" s="5"/>
    </row>
    <row r="267" spans="3:19" s="3" customFormat="1" ht="18" customHeight="1">
      <c r="C267" s="5"/>
      <c r="D267" s="5"/>
      <c r="E267" s="5"/>
      <c r="F267" s="5"/>
      <c r="G267" s="5"/>
      <c r="H267" s="5"/>
      <c r="I267" s="5"/>
      <c r="J267" s="5"/>
      <c r="K267" s="5"/>
      <c r="L267" s="5"/>
      <c r="M267" s="5"/>
    </row>
    <row r="268" spans="3:19" s="3" customFormat="1" ht="18" customHeight="1">
      <c r="C268" s="5"/>
      <c r="D268" s="5"/>
      <c r="E268" s="5"/>
      <c r="F268" s="5"/>
      <c r="G268" s="5"/>
      <c r="H268" s="5"/>
      <c r="I268" s="5"/>
      <c r="J268" s="5"/>
      <c r="K268" s="5"/>
      <c r="L268" s="5"/>
      <c r="M268" s="5"/>
    </row>
    <row r="269" spans="3:19" ht="18" customHeight="1">
      <c r="N269" s="3"/>
      <c r="O269" s="3"/>
      <c r="P269" s="3"/>
      <c r="Q269" s="3"/>
      <c r="R269" s="3"/>
      <c r="S269" s="3"/>
    </row>
    <row r="270" spans="3:19" ht="15" customHeight="1"/>
    <row r="271" spans="3:19" ht="15" customHeight="1"/>
    <row r="272" spans="3:19"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sheetData>
  <mergeCells count="80">
    <mergeCell ref="N85:O85"/>
    <mergeCell ref="N78:O78"/>
    <mergeCell ref="N80:O80"/>
    <mergeCell ref="N81:O81"/>
    <mergeCell ref="N82:O82"/>
    <mergeCell ref="N83:O83"/>
    <mergeCell ref="N84:O84"/>
    <mergeCell ref="N79:O79"/>
    <mergeCell ref="N72:O72"/>
    <mergeCell ref="N73:O73"/>
    <mergeCell ref="N74:O74"/>
    <mergeCell ref="N76:O76"/>
    <mergeCell ref="N77:O77"/>
    <mergeCell ref="N75:O75"/>
    <mergeCell ref="N66:O66"/>
    <mergeCell ref="N67:O67"/>
    <mergeCell ref="N68:O68"/>
    <mergeCell ref="N69:O69"/>
    <mergeCell ref="N71:O71"/>
    <mergeCell ref="N70:O70"/>
    <mergeCell ref="N61:O61"/>
    <mergeCell ref="N62:O62"/>
    <mergeCell ref="N63:O63"/>
    <mergeCell ref="N64:O64"/>
    <mergeCell ref="N65:O65"/>
    <mergeCell ref="N56:O56"/>
    <mergeCell ref="N57:O57"/>
    <mergeCell ref="N58:O58"/>
    <mergeCell ref="N59:O59"/>
    <mergeCell ref="N60:O60"/>
    <mergeCell ref="N51:O51"/>
    <mergeCell ref="N52:O52"/>
    <mergeCell ref="N53:O53"/>
    <mergeCell ref="N54:O54"/>
    <mergeCell ref="N55:O55"/>
    <mergeCell ref="C45:O45"/>
    <mergeCell ref="C46:O46"/>
    <mergeCell ref="C47:O47"/>
    <mergeCell ref="C48:O48"/>
    <mergeCell ref="C50:M50"/>
    <mergeCell ref="N50:O50"/>
    <mergeCell ref="N41:O41"/>
    <mergeCell ref="N33:O33"/>
    <mergeCell ref="N34:O34"/>
    <mergeCell ref="N36:O36"/>
    <mergeCell ref="N37:O37"/>
    <mergeCell ref="N38:O38"/>
    <mergeCell ref="N39:O39"/>
    <mergeCell ref="N40:O40"/>
    <mergeCell ref="N35:O35"/>
    <mergeCell ref="N14:O14"/>
    <mergeCell ref="N11:O11"/>
    <mergeCell ref="N12:O12"/>
    <mergeCell ref="N32:O32"/>
    <mergeCell ref="N19:O19"/>
    <mergeCell ref="N20:O20"/>
    <mergeCell ref="N21:O21"/>
    <mergeCell ref="N22:O22"/>
    <mergeCell ref="N23:O23"/>
    <mergeCell ref="N24:O24"/>
    <mergeCell ref="N31:O31"/>
    <mergeCell ref="N25:O25"/>
    <mergeCell ref="N28:O28"/>
    <mergeCell ref="N15:O15"/>
    <mergeCell ref="N30:O30"/>
    <mergeCell ref="N17:O17"/>
    <mergeCell ref="N18:O18"/>
    <mergeCell ref="N16:O16"/>
    <mergeCell ref="N29:O29"/>
    <mergeCell ref="N27:O27"/>
    <mergeCell ref="N26:O26"/>
    <mergeCell ref="C1:O1"/>
    <mergeCell ref="C2:O2"/>
    <mergeCell ref="C6:M6"/>
    <mergeCell ref="N6:O6"/>
    <mergeCell ref="N13:O13"/>
    <mergeCell ref="N7:O7"/>
    <mergeCell ref="N8:O8"/>
    <mergeCell ref="N9:O9"/>
    <mergeCell ref="N10:O10"/>
  </mergeCells>
  <phoneticPr fontId="4"/>
  <printOptions horizontalCentered="1"/>
  <pageMargins left="0" right="0" top="0.51181102362204722" bottom="0.59055118110236227" header="0.35433070866141736" footer="0.31496062992125984"/>
  <pageSetup paperSize="9" orientation="portrait" cellComments="asDisplayed" r:id="rId1"/>
  <headerFooter alignWithMargins="0"/>
  <rowBreaks count="2" manualBreakCount="2">
    <brk id="141" max="16383" man="1"/>
    <brk id="1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E297"/>
  <sheetViews>
    <sheetView showGridLines="0" zoomScaleNormal="100" zoomScaleSheetLayoutView="120" workbookViewId="0"/>
  </sheetViews>
  <sheetFormatPr defaultRowHeight="18" customHeight="1" outlineLevelRow="1"/>
  <cols>
    <col min="1" max="1" width="0.625" style="5" customWidth="1" collapsed="1"/>
    <col min="2" max="2" width="0.5" style="5" customWidth="1" collapsed="1"/>
    <col min="3" max="13" width="2.875" style="5" customWidth="1" collapsed="1"/>
    <col min="14" max="15" width="8.375" style="5" customWidth="1" collapsed="1"/>
    <col min="16" max="16" width="0.5" style="5" customWidth="1" collapsed="1"/>
    <col min="17" max="17" width="16.125" style="5" customWidth="1" collapsed="1"/>
    <col min="18" max="18" width="0.5" style="5" customWidth="1" collapsed="1"/>
    <col min="19" max="19" width="16.125" style="5" customWidth="1" collapsed="1"/>
    <col min="20" max="20" width="0.5" style="5" customWidth="1" collapsed="1"/>
    <col min="21" max="21" width="16.125" style="5" customWidth="1" collapsed="1"/>
    <col min="22" max="22" width="0.5" style="5" customWidth="1" collapsed="1"/>
    <col min="23" max="23" width="0.625" style="5" customWidth="1" collapsed="1"/>
    <col min="24" max="16384" width="9" style="5" collapsed="1"/>
  </cols>
  <sheetData>
    <row r="1" spans="2:24" ht="18" customHeight="1">
      <c r="B1" s="110"/>
      <c r="C1" s="277" t="s">
        <v>161</v>
      </c>
      <c r="D1" s="277"/>
      <c r="E1" s="277"/>
      <c r="F1" s="277"/>
      <c r="G1" s="277"/>
      <c r="H1" s="277"/>
      <c r="I1" s="277"/>
      <c r="J1" s="277"/>
      <c r="K1" s="277"/>
      <c r="L1" s="277"/>
      <c r="M1" s="277"/>
      <c r="N1" s="277"/>
      <c r="O1" s="277"/>
      <c r="P1" s="277"/>
      <c r="Q1" s="277"/>
      <c r="R1" s="277"/>
      <c r="S1" s="277"/>
      <c r="T1" s="277"/>
      <c r="U1" s="277"/>
      <c r="V1" s="111"/>
    </row>
    <row r="2" spans="2:24" ht="18.75" customHeight="1">
      <c r="B2" s="112"/>
      <c r="C2" s="283" t="s">
        <v>194</v>
      </c>
      <c r="D2" s="283"/>
      <c r="E2" s="283"/>
      <c r="F2" s="283"/>
      <c r="G2" s="283"/>
      <c r="H2" s="283"/>
      <c r="I2" s="283"/>
      <c r="J2" s="283"/>
      <c r="K2" s="283"/>
      <c r="L2" s="283"/>
      <c r="M2" s="283"/>
      <c r="N2" s="283"/>
      <c r="O2" s="283"/>
      <c r="P2" s="283"/>
      <c r="Q2" s="283"/>
      <c r="R2" s="283"/>
      <c r="S2" s="283"/>
      <c r="T2" s="283"/>
      <c r="U2" s="283"/>
      <c r="V2" s="113"/>
    </row>
    <row r="3" spans="2:24" ht="14.45" customHeight="1">
      <c r="B3" s="114"/>
      <c r="C3" s="66"/>
      <c r="D3" s="115"/>
      <c r="E3" s="115"/>
      <c r="F3" s="115"/>
      <c r="G3" s="115"/>
      <c r="H3" s="115"/>
      <c r="I3" s="115"/>
      <c r="J3" s="115"/>
      <c r="K3" s="115"/>
      <c r="L3" s="115"/>
      <c r="M3" s="115"/>
      <c r="N3" s="115"/>
      <c r="O3" s="115" t="str">
        <f>"自　" &amp; X6</f>
        <v>自　令和3年4月1日</v>
      </c>
      <c r="P3" s="115"/>
      <c r="Q3" s="115"/>
      <c r="R3" s="115"/>
      <c r="S3" s="115"/>
      <c r="T3" s="115"/>
      <c r="U3" s="115"/>
      <c r="V3" s="116"/>
    </row>
    <row r="4" spans="2:24" ht="14.45" customHeight="1">
      <c r="B4" s="114"/>
      <c r="C4" s="66"/>
      <c r="D4" s="115"/>
      <c r="E4" s="115"/>
      <c r="F4" s="115"/>
      <c r="G4" s="115"/>
      <c r="H4" s="115"/>
      <c r="I4" s="115"/>
      <c r="J4" s="115"/>
      <c r="K4" s="115"/>
      <c r="L4" s="115"/>
      <c r="M4" s="115"/>
      <c r="N4" s="115"/>
      <c r="O4" s="115" t="str">
        <f>"至　" &amp; X7</f>
        <v>至　令和4年3月31日</v>
      </c>
      <c r="P4" s="115"/>
      <c r="Q4" s="115"/>
      <c r="R4" s="115"/>
      <c r="S4" s="115"/>
      <c r="T4" s="115"/>
      <c r="U4" s="115"/>
      <c r="V4" s="116"/>
    </row>
    <row r="5" spans="2:24" ht="15.75" customHeight="1" thickBot="1">
      <c r="B5" s="114"/>
      <c r="C5" s="115" t="str">
        <f>IF(C33=0,"",C33)</f>
        <v/>
      </c>
      <c r="D5" s="115"/>
      <c r="E5" s="115"/>
      <c r="F5" s="115"/>
      <c r="G5" s="115"/>
      <c r="H5" s="115"/>
      <c r="I5" s="115"/>
      <c r="J5" s="115"/>
      <c r="K5" s="115"/>
      <c r="L5" s="115"/>
      <c r="M5" s="117"/>
      <c r="N5" s="115"/>
      <c r="O5" s="117"/>
      <c r="P5" s="117"/>
      <c r="Q5" s="115"/>
      <c r="R5" s="115"/>
      <c r="S5" s="115"/>
      <c r="T5" s="115"/>
      <c r="U5" s="117" t="str">
        <f>"（単位：" &amp; X5 &amp; "）"</f>
        <v>（単位：千円）</v>
      </c>
      <c r="V5" s="118"/>
      <c r="X5" s="30" t="str">
        <f>IF(U33=1000,"千円",IF(U33=1000000,"百万円","円"))</f>
        <v>千円</v>
      </c>
    </row>
    <row r="6" spans="2:24" ht="12.75" customHeight="1">
      <c r="B6" s="350" t="s">
        <v>0</v>
      </c>
      <c r="C6" s="348"/>
      <c r="D6" s="348"/>
      <c r="E6" s="348"/>
      <c r="F6" s="348"/>
      <c r="G6" s="348"/>
      <c r="H6" s="348"/>
      <c r="I6" s="348"/>
      <c r="J6" s="348"/>
      <c r="K6" s="348"/>
      <c r="L6" s="348"/>
      <c r="M6" s="351"/>
      <c r="N6" s="347" t="s">
        <v>80</v>
      </c>
      <c r="O6" s="348"/>
      <c r="P6" s="348"/>
      <c r="Q6" s="131"/>
      <c r="R6" s="131"/>
      <c r="S6" s="131"/>
      <c r="T6" s="131"/>
      <c r="U6" s="131"/>
      <c r="V6" s="132"/>
      <c r="X6" s="30" t="str">
        <f>TEXT(C31,"ggge年m月d日")</f>
        <v>令和3年4月1日</v>
      </c>
    </row>
    <row r="7" spans="2:24" ht="29.25" customHeight="1" thickBot="1">
      <c r="B7" s="352"/>
      <c r="C7" s="300"/>
      <c r="D7" s="300"/>
      <c r="E7" s="300"/>
      <c r="F7" s="300"/>
      <c r="G7" s="300"/>
      <c r="H7" s="300"/>
      <c r="I7" s="300"/>
      <c r="J7" s="300"/>
      <c r="K7" s="300"/>
      <c r="L7" s="300"/>
      <c r="M7" s="301"/>
      <c r="N7" s="349"/>
      <c r="O7" s="300"/>
      <c r="P7" s="300"/>
      <c r="Q7" s="338" t="s">
        <v>81</v>
      </c>
      <c r="R7" s="339"/>
      <c r="S7" s="338" t="s">
        <v>155</v>
      </c>
      <c r="T7" s="339"/>
      <c r="U7" s="338" t="s">
        <v>163</v>
      </c>
      <c r="V7" s="346"/>
      <c r="X7" s="30" t="str">
        <f>TEXT(C32,"ggge年m月d日")</f>
        <v>令和4年3月31日</v>
      </c>
    </row>
    <row r="8" spans="2:24" ht="15.95" customHeight="1">
      <c r="B8" s="133"/>
      <c r="C8" s="134" t="s">
        <v>82</v>
      </c>
      <c r="D8" s="135"/>
      <c r="E8" s="135"/>
      <c r="F8" s="135"/>
      <c r="G8" s="135"/>
      <c r="H8" s="135"/>
      <c r="I8" s="135"/>
      <c r="J8" s="135"/>
      <c r="K8" s="135"/>
      <c r="L8" s="135"/>
      <c r="M8" s="136"/>
      <c r="N8" s="326">
        <f t="shared" ref="N8:N13" si="0">IF(ABS(N36)&lt;$U$33,IF(ABS(N36)&gt;0,0,"-"),ROUND(N36/$U$33,0))</f>
        <v>10219908</v>
      </c>
      <c r="O8" s="327"/>
      <c r="P8" s="137"/>
      <c r="Q8" s="121">
        <f>IF(ABS(Q36)&lt;$U$33,IF(ABS(Q36)&gt;0,0,"-"),ROUND(Q36/$U$33,0))</f>
        <v>19615398</v>
      </c>
      <c r="R8" s="138"/>
      <c r="S8" s="121">
        <f>IF(ABS(S36)&lt;$U$33,IF(ABS(S36)&gt;0,0,"-"),ROUND(S36/$U$33,0))</f>
        <v>-9395490</v>
      </c>
      <c r="T8" s="138"/>
      <c r="U8" s="121" t="str">
        <f>IF(ABS(U36)&lt;$U$33,IF(ABS(U36)&gt;0,0,"-"),ROUND(U36/$U$33,0))</f>
        <v>-</v>
      </c>
      <c r="V8" s="139"/>
    </row>
    <row r="9" spans="2:24" ht="15.95" customHeight="1">
      <c r="B9" s="140"/>
      <c r="C9" s="71"/>
      <c r="D9" s="71" t="s">
        <v>83</v>
      </c>
      <c r="E9" s="71"/>
      <c r="F9" s="71"/>
      <c r="G9" s="71"/>
      <c r="H9" s="71"/>
      <c r="I9" s="71"/>
      <c r="J9" s="71"/>
      <c r="K9" s="71"/>
      <c r="L9" s="71"/>
      <c r="M9" s="66"/>
      <c r="N9" s="260">
        <f t="shared" si="0"/>
        <v>-4296832</v>
      </c>
      <c r="O9" s="261"/>
      <c r="P9" s="141"/>
      <c r="Q9" s="353"/>
      <c r="R9" s="355"/>
      <c r="S9" s="75">
        <f t="shared" ref="S9:U13" si="1">IF(ABS(S37)&lt;$U$33,IF(ABS(S37)&gt;0,0,"-"),ROUND(S37/$U$33,0))</f>
        <v>-4296832</v>
      </c>
      <c r="T9" s="141"/>
      <c r="U9" s="75" t="str">
        <f t="shared" si="1"/>
        <v>-</v>
      </c>
      <c r="V9" s="96"/>
    </row>
    <row r="10" spans="2:24" ht="15.95" customHeight="1">
      <c r="B10" s="70"/>
      <c r="C10" s="66"/>
      <c r="D10" s="66" t="s">
        <v>84</v>
      </c>
      <c r="E10" s="66"/>
      <c r="F10" s="66"/>
      <c r="G10" s="66"/>
      <c r="H10" s="66"/>
      <c r="I10" s="66"/>
      <c r="J10" s="66"/>
      <c r="K10" s="66"/>
      <c r="L10" s="66"/>
      <c r="M10" s="66"/>
      <c r="N10" s="260">
        <f t="shared" si="0"/>
        <v>4808197</v>
      </c>
      <c r="O10" s="261"/>
      <c r="P10" s="141"/>
      <c r="Q10" s="333"/>
      <c r="R10" s="335"/>
      <c r="S10" s="75">
        <f t="shared" si="1"/>
        <v>4808197</v>
      </c>
      <c r="T10" s="141"/>
      <c r="U10" s="75" t="str">
        <f t="shared" si="1"/>
        <v>-</v>
      </c>
      <c r="V10" s="96"/>
    </row>
    <row r="11" spans="2:24" ht="15.95" customHeight="1">
      <c r="B11" s="70"/>
      <c r="C11" s="142"/>
      <c r="D11" s="66"/>
      <c r="E11" s="142" t="s">
        <v>85</v>
      </c>
      <c r="F11" s="142"/>
      <c r="G11" s="142"/>
      <c r="H11" s="142"/>
      <c r="I11" s="142"/>
      <c r="J11" s="142"/>
      <c r="K11" s="142"/>
      <c r="L11" s="142"/>
      <c r="M11" s="66"/>
      <c r="N11" s="260">
        <f t="shared" si="0"/>
        <v>3648210</v>
      </c>
      <c r="O11" s="261"/>
      <c r="P11" s="141"/>
      <c r="Q11" s="333"/>
      <c r="R11" s="335"/>
      <c r="S11" s="75">
        <f t="shared" si="1"/>
        <v>3648210</v>
      </c>
      <c r="T11" s="141"/>
      <c r="U11" s="75" t="str">
        <f t="shared" si="1"/>
        <v>-</v>
      </c>
      <c r="V11" s="96"/>
    </row>
    <row r="12" spans="2:24" ht="15.95" customHeight="1">
      <c r="B12" s="70"/>
      <c r="C12" s="135"/>
      <c r="D12" s="143"/>
      <c r="E12" s="143" t="s">
        <v>86</v>
      </c>
      <c r="F12" s="143"/>
      <c r="G12" s="143"/>
      <c r="H12" s="143"/>
      <c r="I12" s="143"/>
      <c r="J12" s="143"/>
      <c r="K12" s="143"/>
      <c r="L12" s="143"/>
      <c r="M12" s="136"/>
      <c r="N12" s="326">
        <f t="shared" si="0"/>
        <v>1159987</v>
      </c>
      <c r="O12" s="327"/>
      <c r="P12" s="138"/>
      <c r="Q12" s="359"/>
      <c r="R12" s="360"/>
      <c r="S12" s="121">
        <f t="shared" si="1"/>
        <v>1159987</v>
      </c>
      <c r="T12" s="138"/>
      <c r="U12" s="121" t="str">
        <f t="shared" si="1"/>
        <v>-</v>
      </c>
      <c r="V12" s="96"/>
    </row>
    <row r="13" spans="2:24" ht="15.95" customHeight="1">
      <c r="B13" s="144"/>
      <c r="C13" s="123"/>
      <c r="D13" s="145" t="s">
        <v>164</v>
      </c>
      <c r="E13" s="145"/>
      <c r="F13" s="145"/>
      <c r="G13" s="145"/>
      <c r="H13" s="145"/>
      <c r="I13" s="145"/>
      <c r="J13" s="145"/>
      <c r="K13" s="145"/>
      <c r="L13" s="145"/>
      <c r="M13" s="124"/>
      <c r="N13" s="326">
        <f t="shared" si="0"/>
        <v>511365</v>
      </c>
      <c r="O13" s="327"/>
      <c r="P13" s="141"/>
      <c r="Q13" s="357"/>
      <c r="R13" s="358"/>
      <c r="S13" s="81">
        <f t="shared" si="1"/>
        <v>511365</v>
      </c>
      <c r="T13" s="138"/>
      <c r="U13" s="121" t="str">
        <f t="shared" si="1"/>
        <v>-</v>
      </c>
      <c r="V13" s="101"/>
    </row>
    <row r="14" spans="2:24" ht="15.95" customHeight="1">
      <c r="B14" s="144"/>
      <c r="C14" s="71"/>
      <c r="D14" s="152" t="s">
        <v>87</v>
      </c>
      <c r="E14" s="146"/>
      <c r="F14" s="146"/>
      <c r="G14" s="142"/>
      <c r="H14" s="142"/>
      <c r="I14" s="142"/>
      <c r="J14" s="142"/>
      <c r="K14" s="142"/>
      <c r="L14" s="142"/>
      <c r="M14" s="66"/>
      <c r="N14" s="353"/>
      <c r="O14" s="354"/>
      <c r="P14" s="355"/>
      <c r="Q14" s="83">
        <f t="shared" ref="Q14:S18" si="2">IF(ABS(Q42)&lt;$U$33,IF(ABS(Q42)&gt;0,0,"-"),ROUND(Q42/$U$33,0))</f>
        <v>31581</v>
      </c>
      <c r="R14" s="147"/>
      <c r="S14" s="75">
        <f t="shared" si="2"/>
        <v>-31581</v>
      </c>
      <c r="T14" s="141"/>
      <c r="U14" s="353"/>
      <c r="V14" s="356"/>
    </row>
    <row r="15" spans="2:24" ht="15.95" customHeight="1">
      <c r="B15" s="70"/>
      <c r="C15" s="71"/>
      <c r="D15" s="146"/>
      <c r="E15" s="146" t="s">
        <v>88</v>
      </c>
      <c r="F15" s="142"/>
      <c r="G15" s="142"/>
      <c r="H15" s="142"/>
      <c r="I15" s="142"/>
      <c r="J15" s="142"/>
      <c r="K15" s="142"/>
      <c r="L15" s="142"/>
      <c r="M15" s="66"/>
      <c r="N15" s="333"/>
      <c r="O15" s="334"/>
      <c r="P15" s="335"/>
      <c r="Q15" s="75">
        <f t="shared" si="2"/>
        <v>348075</v>
      </c>
      <c r="R15" s="141"/>
      <c r="S15" s="75">
        <f t="shared" si="2"/>
        <v>-348075</v>
      </c>
      <c r="T15" s="141"/>
      <c r="U15" s="333"/>
      <c r="V15" s="361"/>
    </row>
    <row r="16" spans="2:24" ht="15.95" customHeight="1">
      <c r="B16" s="70"/>
      <c r="C16" s="71"/>
      <c r="D16" s="146"/>
      <c r="E16" s="146" t="s">
        <v>89</v>
      </c>
      <c r="F16" s="146"/>
      <c r="G16" s="142"/>
      <c r="H16" s="142"/>
      <c r="I16" s="142"/>
      <c r="J16" s="142"/>
      <c r="K16" s="142"/>
      <c r="L16" s="142"/>
      <c r="M16" s="66"/>
      <c r="N16" s="333"/>
      <c r="O16" s="334"/>
      <c r="P16" s="335"/>
      <c r="Q16" s="75">
        <f t="shared" si="2"/>
        <v>-693643</v>
      </c>
      <c r="R16" s="141"/>
      <c r="S16" s="75">
        <f t="shared" si="2"/>
        <v>693643</v>
      </c>
      <c r="T16" s="141"/>
      <c r="U16" s="333"/>
      <c r="V16" s="361"/>
    </row>
    <row r="17" spans="2:31" ht="15.95" customHeight="1">
      <c r="B17" s="70"/>
      <c r="C17" s="71"/>
      <c r="D17" s="146"/>
      <c r="E17" s="146" t="s">
        <v>90</v>
      </c>
      <c r="F17" s="146"/>
      <c r="G17" s="142"/>
      <c r="H17" s="142"/>
      <c r="I17" s="142"/>
      <c r="J17" s="142"/>
      <c r="K17" s="142"/>
      <c r="L17" s="142"/>
      <c r="M17" s="66"/>
      <c r="N17" s="333"/>
      <c r="O17" s="334"/>
      <c r="P17" s="335"/>
      <c r="Q17" s="75">
        <f t="shared" si="2"/>
        <v>976222</v>
      </c>
      <c r="R17" s="141"/>
      <c r="S17" s="75">
        <f t="shared" si="2"/>
        <v>-976222</v>
      </c>
      <c r="T17" s="141"/>
      <c r="U17" s="333"/>
      <c r="V17" s="361"/>
    </row>
    <row r="18" spans="2:31" ht="15.95" customHeight="1">
      <c r="B18" s="70"/>
      <c r="C18" s="71"/>
      <c r="D18" s="146"/>
      <c r="E18" s="146" t="s">
        <v>91</v>
      </c>
      <c r="F18" s="146"/>
      <c r="G18" s="142"/>
      <c r="H18" s="72"/>
      <c r="I18" s="142"/>
      <c r="J18" s="142"/>
      <c r="K18" s="142"/>
      <c r="L18" s="142"/>
      <c r="M18" s="66"/>
      <c r="N18" s="333"/>
      <c r="O18" s="334"/>
      <c r="P18" s="335"/>
      <c r="Q18" s="75">
        <f t="shared" si="2"/>
        <v>-599073</v>
      </c>
      <c r="R18" s="141"/>
      <c r="S18" s="75">
        <f t="shared" si="2"/>
        <v>599073</v>
      </c>
      <c r="T18" s="141"/>
      <c r="U18" s="333"/>
      <c r="V18" s="361"/>
    </row>
    <row r="19" spans="2:31" ht="15.95" customHeight="1">
      <c r="B19" s="70"/>
      <c r="C19" s="71"/>
      <c r="D19" s="146" t="s">
        <v>92</v>
      </c>
      <c r="E19" s="142"/>
      <c r="F19" s="142"/>
      <c r="G19" s="142"/>
      <c r="H19" s="142"/>
      <c r="I19" s="142"/>
      <c r="J19" s="142"/>
      <c r="K19" s="142"/>
      <c r="L19" s="142"/>
      <c r="M19" s="66"/>
      <c r="N19" s="260">
        <f>Q19</f>
        <v>15</v>
      </c>
      <c r="O19" s="261"/>
      <c r="P19" s="141"/>
      <c r="Q19" s="75">
        <f>IF(ABS(Q47)&lt;$U$33,IF(ABS(Q47)&gt;0,0,"-"),ROUND(Q47/$U$33,0))</f>
        <v>15</v>
      </c>
      <c r="R19" s="141"/>
      <c r="S19" s="333"/>
      <c r="T19" s="335"/>
      <c r="U19" s="333"/>
      <c r="V19" s="361"/>
    </row>
    <row r="20" spans="2:31" ht="15.95" customHeight="1">
      <c r="B20" s="70"/>
      <c r="C20" s="71"/>
      <c r="D20" s="146" t="s">
        <v>93</v>
      </c>
      <c r="E20" s="146"/>
      <c r="F20" s="142"/>
      <c r="G20" s="142"/>
      <c r="H20" s="142"/>
      <c r="I20" s="142"/>
      <c r="J20" s="142"/>
      <c r="K20" s="142"/>
      <c r="L20" s="142"/>
      <c r="M20" s="66"/>
      <c r="N20" s="260">
        <f>Q20</f>
        <v>299785</v>
      </c>
      <c r="O20" s="261"/>
      <c r="P20" s="141"/>
      <c r="Q20" s="75">
        <f>IF(ABS(Q48)&lt;$U$33,IF(ABS(Q48)&gt;0,0,"-"),ROUND(Q48/$U$33,0))</f>
        <v>299785</v>
      </c>
      <c r="R20" s="141"/>
      <c r="S20" s="333"/>
      <c r="T20" s="335"/>
      <c r="U20" s="333"/>
      <c r="V20" s="361"/>
    </row>
    <row r="21" spans="2:31" ht="15.95" customHeight="1">
      <c r="B21" s="70"/>
      <c r="C21" s="71"/>
      <c r="D21" s="146" t="s">
        <v>157</v>
      </c>
      <c r="E21" s="146"/>
      <c r="F21" s="142"/>
      <c r="G21" s="142"/>
      <c r="H21" s="142"/>
      <c r="I21" s="142"/>
      <c r="J21" s="142"/>
      <c r="K21" s="142"/>
      <c r="L21" s="142"/>
      <c r="M21" s="66"/>
      <c r="N21" s="260" t="str">
        <f>U21</f>
        <v>-</v>
      </c>
      <c r="O21" s="261"/>
      <c r="P21" s="141"/>
      <c r="Q21" s="333"/>
      <c r="R21" s="335"/>
      <c r="S21" s="333"/>
      <c r="T21" s="335"/>
      <c r="U21" s="75" t="str">
        <f>IF(ABS(U49)&lt;$U$33,IF(ABS(U49)&gt;0,0,"-"),ROUND(U49/$U$33,0))</f>
        <v>-</v>
      </c>
      <c r="V21" s="96"/>
    </row>
    <row r="22" spans="2:31" ht="15.95" customHeight="1">
      <c r="B22" s="70"/>
      <c r="C22" s="71"/>
      <c r="D22" s="146" t="s">
        <v>158</v>
      </c>
      <c r="E22" s="146"/>
      <c r="F22" s="142"/>
      <c r="G22" s="142"/>
      <c r="H22" s="142"/>
      <c r="I22" s="142"/>
      <c r="J22" s="142"/>
      <c r="K22" s="142"/>
      <c r="L22" s="142"/>
      <c r="M22" s="66"/>
      <c r="N22" s="260" t="str">
        <f>U22</f>
        <v>-</v>
      </c>
      <c r="O22" s="261"/>
      <c r="P22" s="141"/>
      <c r="Q22" s="333"/>
      <c r="R22" s="335"/>
      <c r="S22" s="333"/>
      <c r="T22" s="335"/>
      <c r="U22" s="75" t="str">
        <f>IF(ABS(U50)&lt;$U$33,IF(ABS(U50)&gt;0,0,"-"),ROUND(U50/$U$33,0))</f>
        <v>-</v>
      </c>
      <c r="V22" s="96"/>
    </row>
    <row r="23" spans="2:31" ht="15.95" customHeight="1">
      <c r="B23" s="70"/>
      <c r="C23" s="135"/>
      <c r="D23" s="143" t="s">
        <v>14</v>
      </c>
      <c r="E23" s="143"/>
      <c r="F23" s="143"/>
      <c r="G23" s="148"/>
      <c r="H23" s="148"/>
      <c r="I23" s="148"/>
      <c r="J23" s="148"/>
      <c r="K23" s="148"/>
      <c r="L23" s="148"/>
      <c r="M23" s="136"/>
      <c r="N23" s="326" t="str">
        <f>IF(ABS(N51)&lt;$U$33,IF(ABS(N51)&gt;0,0,"-"),ROUND(N51/$U$33,0))</f>
        <v>-</v>
      </c>
      <c r="O23" s="327"/>
      <c r="P23" s="138"/>
      <c r="Q23" s="121" t="str">
        <f t="shared" ref="Q23:S25" si="3">IF(ABS(Q51)&lt;$U$33,IF(ABS(Q51)&gt;0,0,"-"),ROUND(Q51/$U$33,0))</f>
        <v>-</v>
      </c>
      <c r="R23" s="138"/>
      <c r="S23" s="121" t="str">
        <f t="shared" si="3"/>
        <v>-</v>
      </c>
      <c r="T23" s="138"/>
      <c r="U23" s="362"/>
      <c r="V23" s="363"/>
      <c r="W23" s="4"/>
      <c r="X23" s="4"/>
      <c r="Y23" s="4"/>
    </row>
    <row r="24" spans="2:31" ht="15.95" customHeight="1" thickBot="1">
      <c r="B24" s="149"/>
      <c r="C24" s="150"/>
      <c r="D24" s="151" t="s">
        <v>94</v>
      </c>
      <c r="E24" s="152"/>
      <c r="F24" s="153"/>
      <c r="G24" s="153"/>
      <c r="H24" s="154"/>
      <c r="I24" s="153"/>
      <c r="J24" s="153"/>
      <c r="K24" s="153"/>
      <c r="L24" s="153"/>
      <c r="M24" s="155"/>
      <c r="N24" s="260">
        <f>IF(ABS(N52)&lt;$U$33,IF(ABS(N52)&gt;0,0,"-"),ROUND(N52/$U$33,0))</f>
        <v>811165</v>
      </c>
      <c r="O24" s="261"/>
      <c r="P24" s="141"/>
      <c r="Q24" s="75">
        <f t="shared" si="3"/>
        <v>331381</v>
      </c>
      <c r="R24" s="141"/>
      <c r="S24" s="75">
        <f t="shared" si="3"/>
        <v>479784</v>
      </c>
      <c r="T24" s="141"/>
      <c r="U24" s="75" t="str">
        <f>IF(ABS(U52)&lt;$U$33,IF(ABS(U52)&gt;0,0,"-"),ROUND(U52/$U$33,0))</f>
        <v>-</v>
      </c>
      <c r="V24" s="98"/>
      <c r="W24" s="4"/>
      <c r="X24" s="4"/>
      <c r="Y24" s="4"/>
    </row>
    <row r="25" spans="2:31" ht="15.95" customHeight="1" thickBot="1">
      <c r="B25" s="103"/>
      <c r="C25" s="125" t="s">
        <v>95</v>
      </c>
      <c r="D25" s="156"/>
      <c r="E25" s="156"/>
      <c r="F25" s="156"/>
      <c r="G25" s="157"/>
      <c r="H25" s="157"/>
      <c r="I25" s="157"/>
      <c r="J25" s="157"/>
      <c r="K25" s="157"/>
      <c r="L25" s="157"/>
      <c r="M25" s="69"/>
      <c r="N25" s="294">
        <f>IF(ABS(N53)&lt;$U$33,IF(ABS(N53)&gt;0,0,"-"),ROUND(N53/$U$33,0))</f>
        <v>11031073</v>
      </c>
      <c r="O25" s="295"/>
      <c r="P25" s="158"/>
      <c r="Q25" s="90">
        <f t="shared" si="3"/>
        <v>19946779</v>
      </c>
      <c r="R25" s="158"/>
      <c r="S25" s="90">
        <f t="shared" si="3"/>
        <v>-8915706</v>
      </c>
      <c r="T25" s="158"/>
      <c r="U25" s="90" t="str">
        <f>IF(ABS(U53)&lt;$U$33,IF(ABS(U53)&gt;0,0,"-"),ROUND(U53/$U$33,0))</f>
        <v>-</v>
      </c>
      <c r="V25" s="99"/>
      <c r="W25" s="4"/>
      <c r="X25" s="4"/>
      <c r="Y25" s="4"/>
    </row>
    <row r="26" spans="2:31" ht="6.75" customHeight="1">
      <c r="C26" s="109"/>
      <c r="D26" s="18"/>
      <c r="E26" s="18"/>
      <c r="F26" s="18"/>
      <c r="G26" s="18"/>
      <c r="H26" s="18"/>
      <c r="I26" s="18"/>
      <c r="J26" s="18"/>
      <c r="K26" s="18"/>
      <c r="L26" s="18"/>
      <c r="M26" s="18"/>
      <c r="U26" s="4"/>
      <c r="V26" s="4"/>
      <c r="W26" s="4"/>
      <c r="X26" s="4"/>
      <c r="Y26" s="4"/>
    </row>
    <row r="27" spans="2:31" ht="15.6" customHeight="1">
      <c r="C27" s="18"/>
      <c r="D27" s="18"/>
      <c r="E27" s="18"/>
      <c r="F27" s="18"/>
      <c r="G27" s="18"/>
      <c r="H27" s="18"/>
      <c r="I27" s="18"/>
      <c r="J27" s="18"/>
      <c r="K27" s="18"/>
      <c r="L27" s="18"/>
      <c r="M27" s="18"/>
      <c r="U27" s="4"/>
      <c r="V27" s="4"/>
      <c r="W27" s="4"/>
      <c r="X27" s="4"/>
      <c r="Y27" s="4"/>
    </row>
    <row r="28" spans="2:31" ht="15.6" customHeight="1">
      <c r="C28" s="18"/>
      <c r="D28" s="18"/>
      <c r="E28" s="18"/>
      <c r="F28" s="18"/>
      <c r="G28" s="18"/>
      <c r="H28" s="18"/>
      <c r="I28" s="18"/>
      <c r="J28" s="18"/>
      <c r="K28" s="18"/>
      <c r="L28" s="18"/>
      <c r="M28" s="18"/>
    </row>
    <row r="29" spans="2:31" ht="15.6" hidden="1" customHeight="1" outlineLevel="1">
      <c r="C29" s="271" t="s">
        <v>161</v>
      </c>
      <c r="D29" s="271"/>
      <c r="E29" s="271"/>
      <c r="F29" s="271"/>
      <c r="G29" s="271"/>
      <c r="H29" s="271"/>
      <c r="I29" s="271"/>
      <c r="J29" s="271"/>
      <c r="K29" s="271"/>
      <c r="L29" s="271"/>
      <c r="M29" s="271"/>
      <c r="N29" s="271"/>
      <c r="O29" s="271"/>
      <c r="P29" s="271"/>
      <c r="Q29" s="271"/>
      <c r="R29" s="271"/>
      <c r="S29" s="271"/>
      <c r="T29" s="271"/>
      <c r="U29" s="271"/>
      <c r="V29" s="60"/>
    </row>
    <row r="30" spans="2:31" ht="15.6" hidden="1" customHeight="1" outlineLevel="1">
      <c r="B30" s="13"/>
      <c r="C30" s="270" t="s">
        <v>203</v>
      </c>
      <c r="D30" s="270"/>
      <c r="E30" s="270"/>
      <c r="F30" s="270"/>
      <c r="G30" s="270"/>
      <c r="H30" s="270"/>
      <c r="I30" s="270"/>
      <c r="J30" s="270"/>
      <c r="K30" s="270"/>
      <c r="L30" s="270"/>
      <c r="M30" s="270"/>
      <c r="N30" s="270"/>
      <c r="O30" s="270"/>
      <c r="P30" s="270"/>
      <c r="Q30" s="270"/>
      <c r="R30" s="270"/>
      <c r="S30" s="270"/>
      <c r="T30" s="270"/>
      <c r="U30" s="270"/>
      <c r="V30" s="61"/>
    </row>
    <row r="31" spans="2:31" ht="15.6" hidden="1" customHeight="1" outlineLevel="1">
      <c r="B31" s="15"/>
      <c r="C31" s="330">
        <v>44287</v>
      </c>
      <c r="D31" s="330"/>
      <c r="E31" s="330"/>
      <c r="F31" s="330"/>
      <c r="G31" s="330"/>
      <c r="H31" s="330"/>
      <c r="I31" s="330"/>
      <c r="J31" s="330"/>
      <c r="K31" s="330"/>
      <c r="L31" s="330"/>
      <c r="M31" s="330"/>
      <c r="N31" s="330"/>
      <c r="O31" s="330"/>
      <c r="P31" s="330"/>
      <c r="Q31" s="330"/>
      <c r="R31" s="330"/>
      <c r="S31" s="330"/>
      <c r="T31" s="330"/>
      <c r="U31" s="330"/>
      <c r="V31" s="62"/>
    </row>
    <row r="32" spans="2:31" ht="15.6" hidden="1" customHeight="1" outlineLevel="1">
      <c r="B32" s="15"/>
      <c r="C32" s="330">
        <v>44651</v>
      </c>
      <c r="D32" s="330"/>
      <c r="E32" s="330"/>
      <c r="F32" s="330"/>
      <c r="G32" s="330"/>
      <c r="H32" s="330"/>
      <c r="I32" s="330"/>
      <c r="J32" s="330"/>
      <c r="K32" s="330"/>
      <c r="L32" s="330"/>
      <c r="M32" s="330"/>
      <c r="N32" s="330"/>
      <c r="O32" s="330"/>
      <c r="P32" s="330"/>
      <c r="Q32" s="330"/>
      <c r="R32" s="330"/>
      <c r="S32" s="330"/>
      <c r="T32" s="330"/>
      <c r="U32" s="330"/>
      <c r="V32" s="62"/>
      <c r="AE32"/>
    </row>
    <row r="33" spans="2:22" ht="15.6" hidden="1" customHeight="1" outlineLevel="1" thickBot="1">
      <c r="B33" s="15"/>
      <c r="C33" s="12" t="s">
        <v>389</v>
      </c>
      <c r="D33" s="13"/>
      <c r="E33" s="13"/>
      <c r="F33" s="13"/>
      <c r="G33" s="13"/>
      <c r="H33" s="13"/>
      <c r="I33" s="13"/>
      <c r="J33" s="13"/>
      <c r="K33" s="13"/>
      <c r="L33" s="13"/>
      <c r="M33" s="14"/>
      <c r="N33" s="13"/>
      <c r="O33" s="16"/>
      <c r="P33" s="16"/>
      <c r="Q33" s="13"/>
      <c r="R33" s="13"/>
      <c r="S33" s="13"/>
      <c r="T33" s="13"/>
      <c r="U33" s="14">
        <v>1000</v>
      </c>
      <c r="V33" s="17"/>
    </row>
    <row r="34" spans="2:22" ht="15.6" hidden="1" customHeight="1" outlineLevel="1">
      <c r="B34" s="371" t="s">
        <v>0</v>
      </c>
      <c r="C34" s="372"/>
      <c r="D34" s="372"/>
      <c r="E34" s="372"/>
      <c r="F34" s="372"/>
      <c r="G34" s="372"/>
      <c r="H34" s="372"/>
      <c r="I34" s="372"/>
      <c r="J34" s="372"/>
      <c r="K34" s="372"/>
      <c r="L34" s="372"/>
      <c r="M34" s="373"/>
      <c r="N34" s="377" t="s">
        <v>80</v>
      </c>
      <c r="O34" s="372"/>
      <c r="P34" s="372"/>
      <c r="Q34" s="159"/>
      <c r="R34" s="159"/>
      <c r="S34" s="159"/>
      <c r="T34" s="159"/>
      <c r="U34" s="159"/>
      <c r="V34" s="160"/>
    </row>
    <row r="35" spans="2:22" ht="29.25" hidden="1" customHeight="1" outlineLevel="1" thickBot="1">
      <c r="B35" s="374"/>
      <c r="C35" s="375"/>
      <c r="D35" s="375"/>
      <c r="E35" s="375"/>
      <c r="F35" s="375"/>
      <c r="G35" s="375"/>
      <c r="H35" s="375"/>
      <c r="I35" s="375"/>
      <c r="J35" s="375"/>
      <c r="K35" s="375"/>
      <c r="L35" s="375"/>
      <c r="M35" s="376"/>
      <c r="N35" s="378"/>
      <c r="O35" s="375"/>
      <c r="P35" s="375"/>
      <c r="Q35" s="338" t="s">
        <v>81</v>
      </c>
      <c r="R35" s="339"/>
      <c r="S35" s="366" t="s">
        <v>155</v>
      </c>
      <c r="T35" s="367"/>
      <c r="U35" s="366" t="s">
        <v>156</v>
      </c>
      <c r="V35" s="368"/>
    </row>
    <row r="36" spans="2:22" ht="15.6" hidden="1" customHeight="1" outlineLevel="1">
      <c r="B36" s="161"/>
      <c r="C36" s="162" t="s">
        <v>82</v>
      </c>
      <c r="D36" s="163"/>
      <c r="E36" s="163"/>
      <c r="F36" s="163"/>
      <c r="G36" s="163"/>
      <c r="H36" s="163"/>
      <c r="I36" s="163"/>
      <c r="J36" s="163"/>
      <c r="K36" s="163"/>
      <c r="L36" s="163"/>
      <c r="M36" s="164"/>
      <c r="N36" s="262">
        <f>IF(ISERROR(Q36+S36+U36),0,Q36+S36+U36)</f>
        <v>10219908350</v>
      </c>
      <c r="O36" s="263"/>
      <c r="P36" s="165"/>
      <c r="Q36" s="166">
        <v>19615397938</v>
      </c>
      <c r="R36" s="167"/>
      <c r="S36" s="168">
        <v>-9395489588</v>
      </c>
      <c r="T36" s="92"/>
      <c r="U36" s="39">
        <v>0</v>
      </c>
      <c r="V36" s="40"/>
    </row>
    <row r="37" spans="2:22" ht="15.6" hidden="1" customHeight="1" outlineLevel="1">
      <c r="B37" s="169"/>
      <c r="C37" s="1"/>
      <c r="D37" s="1" t="s">
        <v>83</v>
      </c>
      <c r="E37" s="1"/>
      <c r="F37" s="1"/>
      <c r="G37" s="1"/>
      <c r="H37" s="1"/>
      <c r="I37" s="1"/>
      <c r="J37" s="1"/>
      <c r="K37" s="1"/>
      <c r="L37" s="1"/>
      <c r="M37"/>
      <c r="N37" s="321">
        <f>IF(ISERROR(S37+U37),0,S37+U37)</f>
        <v>-4296832144</v>
      </c>
      <c r="O37" s="322"/>
      <c r="P37" s="170"/>
      <c r="Q37" s="171"/>
      <c r="R37" s="170"/>
      <c r="S37" s="48">
        <v>-4296832144</v>
      </c>
      <c r="T37" s="105"/>
      <c r="U37" s="48">
        <v>0</v>
      </c>
      <c r="V37" s="40"/>
    </row>
    <row r="38" spans="2:22" ht="15.6" hidden="1" customHeight="1" outlineLevel="1">
      <c r="B38" s="9"/>
      <c r="C38"/>
      <c r="D38" t="s">
        <v>84</v>
      </c>
      <c r="E38"/>
      <c r="F38"/>
      <c r="G38"/>
      <c r="H38"/>
      <c r="I38"/>
      <c r="J38"/>
      <c r="K38"/>
      <c r="L38"/>
      <c r="M38"/>
      <c r="N38" s="262">
        <f>IF(ISERROR(S38+U38),0,S38+U38)</f>
        <v>4808197491</v>
      </c>
      <c r="O38" s="263"/>
      <c r="P38" s="170"/>
      <c r="Q38" s="171"/>
      <c r="R38" s="170"/>
      <c r="S38" s="39">
        <v>4808197491</v>
      </c>
      <c r="T38" s="92"/>
      <c r="U38" s="39">
        <v>0</v>
      </c>
      <c r="V38" s="40"/>
    </row>
    <row r="39" spans="2:22" ht="15.6" hidden="1" customHeight="1" outlineLevel="1">
      <c r="B39" s="9"/>
      <c r="C39" s="172"/>
      <c r="D39"/>
      <c r="E39" s="172" t="s">
        <v>85</v>
      </c>
      <c r="F39" s="172"/>
      <c r="G39" s="172"/>
      <c r="H39" s="172"/>
      <c r="I39" s="172"/>
      <c r="J39" s="172"/>
      <c r="K39" s="172"/>
      <c r="L39" s="172"/>
      <c r="M39"/>
      <c r="N39" s="262">
        <f>IF(ISERROR(S39+U39),0,S39+U39)</f>
        <v>3648210196</v>
      </c>
      <c r="O39" s="263"/>
      <c r="P39" s="170"/>
      <c r="Q39" s="171"/>
      <c r="R39" s="170"/>
      <c r="S39" s="39">
        <v>3648210196</v>
      </c>
      <c r="T39" s="92"/>
      <c r="U39" s="39">
        <v>0</v>
      </c>
      <c r="V39" s="40"/>
    </row>
    <row r="40" spans="2:22" ht="15.6" hidden="1" customHeight="1" outlineLevel="1">
      <c r="B40" s="173"/>
      <c r="C40" s="163"/>
      <c r="D40" s="174"/>
      <c r="E40" s="174" t="s">
        <v>86</v>
      </c>
      <c r="F40" s="174"/>
      <c r="G40" s="174"/>
      <c r="H40" s="174"/>
      <c r="I40" s="174"/>
      <c r="J40" s="174"/>
      <c r="K40" s="174"/>
      <c r="L40" s="174"/>
      <c r="M40" s="164"/>
      <c r="N40" s="262">
        <f>IF(ISERROR(S40+U40),0,S40+U40)</f>
        <v>1159987295</v>
      </c>
      <c r="O40" s="263"/>
      <c r="P40" s="170"/>
      <c r="Q40" s="175"/>
      <c r="R40" s="176"/>
      <c r="S40" s="168">
        <v>1159987295</v>
      </c>
      <c r="T40" s="167"/>
      <c r="U40" s="168">
        <v>0</v>
      </c>
      <c r="V40" s="106"/>
    </row>
    <row r="41" spans="2:22" ht="15.6" hidden="1" customHeight="1" outlineLevel="1">
      <c r="B41" s="173"/>
      <c r="C41" s="127"/>
      <c r="D41" s="177" t="s">
        <v>164</v>
      </c>
      <c r="E41" s="177"/>
      <c r="F41" s="177"/>
      <c r="G41" s="177"/>
      <c r="H41" s="177"/>
      <c r="I41" s="177"/>
      <c r="J41" s="177"/>
      <c r="K41" s="177"/>
      <c r="L41" s="177"/>
      <c r="M41" s="128"/>
      <c r="N41" s="307">
        <f>IF(ISERROR(S41+U41),0,S41+U41)</f>
        <v>511365347</v>
      </c>
      <c r="O41" s="308"/>
      <c r="P41" s="178"/>
      <c r="Q41" s="179"/>
      <c r="R41" s="178"/>
      <c r="S41" s="42">
        <v>511365347</v>
      </c>
      <c r="T41" s="180"/>
      <c r="U41" s="42">
        <v>0</v>
      </c>
      <c r="V41" s="43"/>
    </row>
    <row r="42" spans="2:22" ht="15.6" hidden="1" customHeight="1" outlineLevel="1">
      <c r="B42" s="9"/>
      <c r="C42" s="1"/>
      <c r="D42" s="181" t="s">
        <v>87</v>
      </c>
      <c r="E42" s="181"/>
      <c r="F42" s="181"/>
      <c r="G42" s="172"/>
      <c r="H42" s="172"/>
      <c r="I42" s="172"/>
      <c r="J42" s="172"/>
      <c r="K42" s="172"/>
      <c r="L42" s="172"/>
      <c r="M42"/>
      <c r="N42" s="340"/>
      <c r="O42" s="341"/>
      <c r="P42" s="342"/>
      <c r="Q42" s="39">
        <v>31581437</v>
      </c>
      <c r="R42" s="170"/>
      <c r="S42" s="39">
        <v>-31581437</v>
      </c>
      <c r="T42" s="92"/>
      <c r="U42" s="340"/>
      <c r="V42" s="369"/>
    </row>
    <row r="43" spans="2:22" ht="15.6" hidden="1" customHeight="1" outlineLevel="1">
      <c r="B43" s="9"/>
      <c r="C43" s="1"/>
      <c r="D43" s="181"/>
      <c r="E43" s="181" t="s">
        <v>88</v>
      </c>
      <c r="F43" s="172"/>
      <c r="G43" s="172"/>
      <c r="H43" s="172"/>
      <c r="I43" s="172"/>
      <c r="J43" s="172"/>
      <c r="K43" s="172"/>
      <c r="L43" s="172"/>
      <c r="M43"/>
      <c r="N43" s="343"/>
      <c r="O43" s="344"/>
      <c r="P43" s="345"/>
      <c r="Q43" s="39">
        <v>348075290</v>
      </c>
      <c r="R43" s="170"/>
      <c r="S43" s="39">
        <v>-348075290</v>
      </c>
      <c r="T43" s="92"/>
      <c r="U43" s="343"/>
      <c r="V43" s="370"/>
    </row>
    <row r="44" spans="2:22" ht="15.6" hidden="1" customHeight="1" outlineLevel="1">
      <c r="B44" s="9"/>
      <c r="C44" s="1"/>
      <c r="D44" s="181"/>
      <c r="E44" s="181" t="s">
        <v>89</v>
      </c>
      <c r="F44" s="181"/>
      <c r="G44" s="172"/>
      <c r="H44" s="172"/>
      <c r="I44" s="172"/>
      <c r="J44" s="172"/>
      <c r="K44" s="172"/>
      <c r="L44" s="172"/>
      <c r="M44"/>
      <c r="N44" s="343"/>
      <c r="O44" s="344"/>
      <c r="P44" s="345"/>
      <c r="Q44" s="39">
        <v>-693643220</v>
      </c>
      <c r="R44" s="170"/>
      <c r="S44" s="39">
        <v>693643220</v>
      </c>
      <c r="T44" s="92"/>
      <c r="U44" s="343"/>
      <c r="V44" s="370"/>
    </row>
    <row r="45" spans="2:22" ht="15.6" hidden="1" customHeight="1" outlineLevel="1">
      <c r="B45" s="9"/>
      <c r="C45" s="1"/>
      <c r="D45" s="181"/>
      <c r="E45" s="181" t="s">
        <v>90</v>
      </c>
      <c r="F45" s="181"/>
      <c r="G45" s="172"/>
      <c r="H45" s="172"/>
      <c r="I45" s="172"/>
      <c r="J45" s="172"/>
      <c r="K45" s="172"/>
      <c r="L45" s="172"/>
      <c r="M45"/>
      <c r="N45" s="343"/>
      <c r="O45" s="344"/>
      <c r="P45" s="345"/>
      <c r="Q45" s="39">
        <v>976221935</v>
      </c>
      <c r="R45" s="170"/>
      <c r="S45" s="39">
        <v>-976221935</v>
      </c>
      <c r="T45" s="92"/>
      <c r="U45" s="343"/>
      <c r="V45" s="370"/>
    </row>
    <row r="46" spans="2:22" ht="15.6" hidden="1" customHeight="1" outlineLevel="1">
      <c r="B46" s="9"/>
      <c r="C46" s="1"/>
      <c r="D46" s="181"/>
      <c r="E46" s="181" t="s">
        <v>91</v>
      </c>
      <c r="F46" s="181"/>
      <c r="G46" s="172"/>
      <c r="H46" s="24"/>
      <c r="I46" s="172"/>
      <c r="J46" s="172"/>
      <c r="K46" s="172"/>
      <c r="L46" s="172"/>
      <c r="M46"/>
      <c r="N46" s="343"/>
      <c r="O46" s="344"/>
      <c r="P46" s="345"/>
      <c r="Q46" s="39">
        <v>-599072568</v>
      </c>
      <c r="R46" s="170"/>
      <c r="S46" s="39">
        <v>599072568</v>
      </c>
      <c r="T46" s="92"/>
      <c r="U46" s="343"/>
      <c r="V46" s="370"/>
    </row>
    <row r="47" spans="2:22" ht="15.6" hidden="1" customHeight="1" outlineLevel="1">
      <c r="B47" s="9"/>
      <c r="C47" s="1"/>
      <c r="D47" s="181" t="s">
        <v>92</v>
      </c>
      <c r="E47" s="172"/>
      <c r="F47" s="172"/>
      <c r="G47" s="172"/>
      <c r="H47" s="172"/>
      <c r="I47" s="172"/>
      <c r="J47" s="172"/>
      <c r="K47" s="172"/>
      <c r="L47" s="172"/>
      <c r="M47"/>
      <c r="N47" s="262">
        <f>Q47</f>
        <v>14659</v>
      </c>
      <c r="O47" s="263"/>
      <c r="P47" s="92"/>
      <c r="Q47" s="39">
        <v>14659</v>
      </c>
      <c r="R47" s="170"/>
      <c r="S47" s="343"/>
      <c r="T47" s="345"/>
      <c r="U47" s="343"/>
      <c r="V47" s="370"/>
    </row>
    <row r="48" spans="2:22" ht="15.6" hidden="1" customHeight="1" outlineLevel="1">
      <c r="B48" s="9"/>
      <c r="C48" s="1"/>
      <c r="D48" s="181" t="s">
        <v>93</v>
      </c>
      <c r="E48" s="181"/>
      <c r="F48" s="172"/>
      <c r="G48" s="172"/>
      <c r="H48" s="172"/>
      <c r="I48" s="172"/>
      <c r="J48" s="172"/>
      <c r="K48" s="172"/>
      <c r="L48" s="172"/>
      <c r="M48"/>
      <c r="N48" s="262">
        <f>Q48</f>
        <v>299784891</v>
      </c>
      <c r="O48" s="263"/>
      <c r="P48" s="92"/>
      <c r="Q48" s="39">
        <v>299784891</v>
      </c>
      <c r="R48" s="170"/>
      <c r="S48" s="343"/>
      <c r="T48" s="345"/>
      <c r="U48" s="343"/>
      <c r="V48" s="370"/>
    </row>
    <row r="49" spans="2:23" ht="15.6" hidden="1" customHeight="1" outlineLevel="1">
      <c r="B49" s="9"/>
      <c r="C49" s="1"/>
      <c r="D49" s="181" t="s">
        <v>157</v>
      </c>
      <c r="E49" s="181"/>
      <c r="F49" s="172"/>
      <c r="G49" s="172"/>
      <c r="H49" s="172"/>
      <c r="I49" s="172"/>
      <c r="J49" s="172"/>
      <c r="K49" s="172"/>
      <c r="L49" s="172"/>
      <c r="M49"/>
      <c r="N49" s="262">
        <f>U49</f>
        <v>0</v>
      </c>
      <c r="O49" s="263"/>
      <c r="P49" s="170"/>
      <c r="Q49" s="343"/>
      <c r="R49" s="345"/>
      <c r="S49" s="343"/>
      <c r="T49" s="345"/>
      <c r="U49" s="39">
        <v>0</v>
      </c>
      <c r="V49" s="40"/>
    </row>
    <row r="50" spans="2:23" ht="15.6" hidden="1" customHeight="1" outlineLevel="1">
      <c r="B50" s="9"/>
      <c r="C50" s="1"/>
      <c r="D50" s="181" t="s">
        <v>158</v>
      </c>
      <c r="E50" s="181"/>
      <c r="F50" s="172"/>
      <c r="G50" s="172"/>
      <c r="H50" s="172"/>
      <c r="I50" s="172"/>
      <c r="J50" s="172"/>
      <c r="K50" s="172"/>
      <c r="L50" s="172"/>
      <c r="M50"/>
      <c r="N50" s="262">
        <f>U50</f>
        <v>0</v>
      </c>
      <c r="O50" s="263"/>
      <c r="P50" s="170"/>
      <c r="Q50" s="343"/>
      <c r="R50" s="345"/>
      <c r="S50" s="343"/>
      <c r="T50" s="345"/>
      <c r="U50" s="39">
        <v>0</v>
      </c>
      <c r="V50" s="40"/>
    </row>
    <row r="51" spans="2:23" ht="15.6" hidden="1" customHeight="1" outlineLevel="1">
      <c r="B51" s="173"/>
      <c r="C51" s="163"/>
      <c r="D51" s="174" t="s">
        <v>14</v>
      </c>
      <c r="E51" s="174"/>
      <c r="F51" s="174"/>
      <c r="G51" s="182"/>
      <c r="H51" s="182"/>
      <c r="I51" s="182"/>
      <c r="J51" s="182"/>
      <c r="K51" s="182"/>
      <c r="L51" s="182"/>
      <c r="M51" s="164"/>
      <c r="N51" s="336">
        <f>IF(ISERROR(Q51+S51),0,Q51+S51)</f>
        <v>0</v>
      </c>
      <c r="O51" s="337"/>
      <c r="P51" s="92"/>
      <c r="Q51" s="39">
        <v>0</v>
      </c>
      <c r="R51" s="170"/>
      <c r="S51" s="183">
        <v>0</v>
      </c>
      <c r="T51" s="184"/>
      <c r="U51" s="364"/>
      <c r="V51" s="365"/>
      <c r="W51" s="4"/>
    </row>
    <row r="52" spans="2:23" ht="15.6" hidden="1" customHeight="1" outlineLevel="1" thickBot="1">
      <c r="B52" s="9"/>
      <c r="C52" s="185"/>
      <c r="D52" s="186" t="s">
        <v>94</v>
      </c>
      <c r="E52" s="187"/>
      <c r="F52" s="188"/>
      <c r="G52" s="188"/>
      <c r="H52" s="189"/>
      <c r="I52" s="188"/>
      <c r="J52" s="188"/>
      <c r="K52" s="188"/>
      <c r="L52" s="188"/>
      <c r="M52" s="190"/>
      <c r="N52" s="321">
        <f>IF(ISERROR(Q52+S52+U52),0,Q52+S52+U52)</f>
        <v>811164897</v>
      </c>
      <c r="O52" s="322"/>
      <c r="P52" s="105"/>
      <c r="Q52" s="48">
        <v>331380987</v>
      </c>
      <c r="R52" s="191"/>
      <c r="S52" s="192">
        <v>479783910</v>
      </c>
      <c r="T52" s="193"/>
      <c r="U52" s="194">
        <v>0</v>
      </c>
      <c r="V52" s="195"/>
      <c r="W52" s="4"/>
    </row>
    <row r="53" spans="2:23" ht="15.6" hidden="1" customHeight="1" outlineLevel="1" thickBot="1">
      <c r="B53" s="120"/>
      <c r="C53" s="129" t="s">
        <v>95</v>
      </c>
      <c r="D53" s="196"/>
      <c r="E53" s="196"/>
      <c r="F53" s="196"/>
      <c r="G53" s="197"/>
      <c r="H53" s="197"/>
      <c r="I53" s="197"/>
      <c r="J53" s="197"/>
      <c r="K53" s="197"/>
      <c r="L53" s="197"/>
      <c r="M53" s="51"/>
      <c r="N53" s="314">
        <f>IF(ISERROR(Q53+S53+U53),0,Q53+S53+U53)</f>
        <v>11031073247</v>
      </c>
      <c r="O53" s="315"/>
      <c r="P53" s="93"/>
      <c r="Q53" s="198">
        <v>19946778925</v>
      </c>
      <c r="R53" s="93"/>
      <c r="S53" s="199">
        <v>-8915705678</v>
      </c>
      <c r="T53" s="200"/>
      <c r="U53" s="201">
        <v>0</v>
      </c>
      <c r="V53" s="202"/>
      <c r="W53" s="4"/>
    </row>
    <row r="54" spans="2:23" ht="15.6" hidden="1" customHeight="1" outlineLevel="1">
      <c r="C54" s="109"/>
      <c r="D54" s="18"/>
      <c r="E54" s="18"/>
      <c r="F54" s="18"/>
      <c r="G54" s="18"/>
      <c r="H54" s="18"/>
      <c r="I54" s="18"/>
      <c r="J54" s="18"/>
      <c r="K54" s="18"/>
      <c r="L54" s="18"/>
      <c r="M54" s="18"/>
      <c r="U54" s="4"/>
      <c r="V54" s="4"/>
      <c r="W54" s="4"/>
    </row>
    <row r="55" spans="2:23" ht="15.6" hidden="1" customHeight="1" outlineLevel="1"/>
    <row r="56" spans="2:23" ht="15.6" customHeight="1" collapsed="1"/>
    <row r="57" spans="2:23" ht="15.6" customHeight="1"/>
    <row r="58" spans="2:23" ht="15.6" customHeight="1"/>
    <row r="59" spans="2:23" ht="21" customHeight="1"/>
    <row r="60" spans="2:23" ht="4.5" customHeight="1"/>
    <row r="61" spans="2:23" ht="15.75" customHeight="1">
      <c r="C61" s="3"/>
      <c r="D61" s="3"/>
      <c r="E61" s="3"/>
      <c r="F61" s="3"/>
      <c r="G61" s="3"/>
      <c r="H61" s="3"/>
      <c r="I61" s="3"/>
      <c r="J61" s="3"/>
      <c r="K61" s="3"/>
      <c r="L61" s="3"/>
      <c r="M61" s="3"/>
    </row>
    <row r="62" spans="2:23" ht="15.6" customHeight="1">
      <c r="C62" s="8"/>
      <c r="D62" s="8"/>
      <c r="E62" s="8"/>
      <c r="F62" s="8"/>
      <c r="G62" s="8"/>
      <c r="H62" s="8"/>
      <c r="I62" s="8"/>
      <c r="J62" s="8"/>
      <c r="K62" s="8"/>
      <c r="L62" s="8"/>
      <c r="M62" s="8"/>
    </row>
    <row r="63" spans="2:23" ht="15.6" customHeight="1"/>
    <row r="64" spans="2:23" ht="15.6" customHeight="1"/>
    <row r="65" spans="3:22" ht="15.6" customHeight="1"/>
    <row r="66" spans="3:22" ht="15.6" customHeight="1"/>
    <row r="67" spans="3:22" s="8" customFormat="1" ht="12.95" customHeight="1">
      <c r="C67" s="5"/>
      <c r="D67" s="5"/>
      <c r="E67" s="5"/>
      <c r="F67" s="5"/>
      <c r="G67" s="5"/>
      <c r="H67" s="5"/>
      <c r="I67" s="5"/>
      <c r="J67" s="5"/>
      <c r="K67" s="5"/>
      <c r="L67" s="5"/>
      <c r="M67" s="5"/>
      <c r="N67" s="5"/>
      <c r="O67" s="5"/>
      <c r="P67" s="5"/>
      <c r="Q67" s="5"/>
      <c r="R67" s="5"/>
      <c r="S67" s="5"/>
      <c r="T67" s="5"/>
      <c r="U67" s="5"/>
      <c r="V67" s="5"/>
    </row>
    <row r="68" spans="3:22" ht="18" customHeight="1">
      <c r="N68" s="8"/>
      <c r="O68" s="8"/>
      <c r="P68" s="8"/>
      <c r="Q68" s="8"/>
      <c r="R68" s="8"/>
      <c r="S68" s="8"/>
      <c r="T68" s="8"/>
      <c r="U68" s="8"/>
      <c r="V68" s="8"/>
    </row>
    <row r="69" spans="3:22" ht="27" customHeight="1"/>
    <row r="81" s="5" customFormat="1" ht="18" customHeight="1"/>
    <row r="82" s="5" customFormat="1" ht="18" customHeight="1"/>
    <row r="83" s="5" customFormat="1" ht="18" customHeight="1"/>
    <row r="84" s="5" customFormat="1" ht="18" customHeight="1"/>
    <row r="85" s="5" customFormat="1" ht="18" customHeight="1"/>
    <row r="86" s="5" customFormat="1" ht="18" customHeight="1"/>
    <row r="87" s="5" customFormat="1" ht="18" customHeight="1"/>
    <row r="88" s="5" customFormat="1" ht="18" customHeight="1"/>
    <row r="89" s="5" customFormat="1" ht="18" customHeight="1"/>
    <row r="90" s="5" customFormat="1" ht="18" customHeight="1"/>
    <row r="91" s="5" customFormat="1" ht="18" customHeight="1"/>
    <row r="92" s="5" customFormat="1" ht="18" customHeight="1"/>
    <row r="93" s="5" customFormat="1" ht="18" customHeight="1"/>
    <row r="94" s="5" customFormat="1" ht="18" customHeight="1"/>
    <row r="95" s="5" customFormat="1" ht="18" customHeight="1"/>
    <row r="96" s="5" customFormat="1" ht="18" customHeight="1"/>
    <row r="101" spans="3:22" s="3" customFormat="1" ht="18" customHeight="1">
      <c r="C101" s="5"/>
      <c r="D101" s="5"/>
      <c r="E101" s="5"/>
      <c r="F101" s="5"/>
      <c r="G101" s="5"/>
      <c r="H101" s="5"/>
      <c r="I101" s="5"/>
      <c r="J101" s="5"/>
      <c r="K101" s="5"/>
      <c r="L101" s="5"/>
      <c r="M101" s="5"/>
      <c r="N101" s="5"/>
      <c r="O101" s="5"/>
      <c r="P101" s="5"/>
      <c r="Q101" s="5"/>
      <c r="R101" s="5"/>
      <c r="S101" s="5"/>
      <c r="T101" s="5"/>
      <c r="U101" s="5"/>
      <c r="V101" s="5"/>
    </row>
    <row r="102" spans="3:22" s="8" customFormat="1" ht="12.95" customHeight="1">
      <c r="C102" s="5"/>
      <c r="D102" s="5"/>
      <c r="E102" s="5"/>
      <c r="F102" s="5"/>
      <c r="G102" s="5"/>
      <c r="H102" s="5"/>
      <c r="I102" s="5"/>
      <c r="J102" s="5"/>
      <c r="K102" s="5"/>
      <c r="L102" s="5"/>
      <c r="M102" s="5"/>
      <c r="N102" s="3"/>
      <c r="O102" s="3"/>
      <c r="P102" s="3"/>
      <c r="Q102" s="3"/>
      <c r="R102" s="3"/>
      <c r="S102" s="3"/>
      <c r="T102" s="3"/>
      <c r="U102" s="3"/>
      <c r="V102" s="3"/>
    </row>
    <row r="103" spans="3:22" ht="18" customHeight="1">
      <c r="N103" s="8"/>
      <c r="O103" s="8"/>
      <c r="P103" s="8"/>
      <c r="Q103" s="8"/>
      <c r="R103" s="8"/>
      <c r="S103" s="8"/>
      <c r="T103" s="8"/>
      <c r="U103" s="8"/>
      <c r="V103" s="8"/>
    </row>
    <row r="104" spans="3:22" ht="27" customHeight="1"/>
    <row r="115" spans="3:13" ht="18" customHeight="1">
      <c r="C115" s="3"/>
      <c r="D115" s="3"/>
      <c r="E115" s="3"/>
      <c r="F115" s="3"/>
      <c r="G115" s="3"/>
      <c r="H115" s="3"/>
      <c r="I115" s="3"/>
      <c r="J115" s="3"/>
      <c r="K115" s="3"/>
      <c r="L115" s="3"/>
      <c r="M115" s="3"/>
    </row>
    <row r="116" spans="3:13" ht="18" customHeight="1">
      <c r="C116" s="8"/>
      <c r="D116" s="8"/>
      <c r="E116" s="8"/>
      <c r="F116" s="8"/>
      <c r="G116" s="8"/>
      <c r="H116" s="8"/>
      <c r="I116" s="8"/>
      <c r="J116" s="8"/>
      <c r="K116" s="8"/>
      <c r="L116" s="8"/>
      <c r="M116" s="8"/>
    </row>
    <row r="143" spans="3:22" s="3" customFormat="1" ht="18" customHeight="1">
      <c r="C143" s="5"/>
      <c r="D143" s="5"/>
      <c r="E143" s="5"/>
      <c r="F143" s="5"/>
      <c r="G143" s="5"/>
      <c r="H143" s="5"/>
      <c r="I143" s="5"/>
      <c r="J143" s="5"/>
      <c r="K143" s="5"/>
      <c r="L143" s="5"/>
      <c r="M143" s="5"/>
      <c r="N143" s="5"/>
      <c r="O143" s="5"/>
      <c r="P143" s="5"/>
      <c r="Q143" s="5"/>
      <c r="R143" s="5"/>
      <c r="S143" s="5"/>
      <c r="T143" s="5"/>
      <c r="U143" s="5"/>
      <c r="V143" s="5"/>
    </row>
    <row r="144" spans="3:22" s="8" customFormat="1" ht="12.95" customHeight="1">
      <c r="C144" s="5"/>
      <c r="D144" s="5"/>
      <c r="E144" s="5"/>
      <c r="F144" s="5"/>
      <c r="G144" s="5"/>
      <c r="H144" s="5"/>
      <c r="I144" s="5"/>
      <c r="J144" s="5"/>
      <c r="K144" s="5"/>
      <c r="L144" s="5"/>
      <c r="M144" s="5"/>
      <c r="N144" s="3"/>
      <c r="O144" s="3"/>
      <c r="P144" s="3"/>
      <c r="Q144" s="3"/>
      <c r="R144" s="3"/>
      <c r="S144" s="3"/>
      <c r="T144" s="3"/>
      <c r="U144" s="3"/>
      <c r="V144" s="3"/>
    </row>
    <row r="145" spans="14:22" ht="18" customHeight="1">
      <c r="N145" s="8"/>
      <c r="O145" s="8"/>
      <c r="P145" s="8"/>
      <c r="Q145" s="8"/>
      <c r="R145" s="8"/>
      <c r="S145" s="8"/>
      <c r="T145" s="8"/>
      <c r="U145" s="8"/>
      <c r="V145" s="8"/>
    </row>
    <row r="146" spans="14:22" ht="27" customHeight="1"/>
    <row r="147" spans="14:22" ht="14.45" customHeight="1"/>
    <row r="148" spans="14:22" ht="14.45" customHeight="1"/>
    <row r="149" spans="14:22" ht="14.45" customHeight="1"/>
    <row r="150" spans="14:22" ht="14.45" customHeight="1"/>
    <row r="151" spans="14:22" ht="14.45" customHeight="1"/>
    <row r="152" spans="14:22" ht="14.45" customHeight="1"/>
    <row r="153" spans="14:22" ht="14.45" customHeight="1"/>
    <row r="154" spans="14:22" ht="14.45" customHeight="1"/>
    <row r="155" spans="14:22" ht="14.45" customHeight="1"/>
    <row r="156" spans="14:22" ht="14.45" customHeight="1"/>
    <row r="157" spans="14:22" ht="14.45" customHeight="1"/>
    <row r="158" spans="14:22" ht="14.45" customHeight="1"/>
    <row r="159" spans="14:22" ht="14.45" customHeight="1"/>
    <row r="160" spans="14:22" ht="14.45" customHeight="1"/>
    <row r="161" spans="3:13" ht="14.45" customHeight="1"/>
    <row r="162" spans="3:13" ht="14.45" customHeight="1"/>
    <row r="163" spans="3:13" ht="14.45" customHeight="1"/>
    <row r="164" spans="3:13" ht="14.45" customHeight="1"/>
    <row r="165" spans="3:13" ht="14.45" customHeight="1"/>
    <row r="166" spans="3:13" ht="14.45" customHeight="1"/>
    <row r="167" spans="3:13" ht="14.45" customHeight="1"/>
    <row r="168" spans="3:13" ht="14.45" customHeight="1"/>
    <row r="169" spans="3:13" ht="14.45" customHeight="1"/>
    <row r="170" spans="3:13" ht="14.45" customHeight="1"/>
    <row r="171" spans="3:13" ht="14.45" customHeight="1"/>
    <row r="172" spans="3:13" ht="14.45" customHeight="1"/>
    <row r="173" spans="3:13" ht="14.45" customHeight="1"/>
    <row r="174" spans="3:13" ht="14.45" customHeight="1"/>
    <row r="175" spans="3:13" ht="14.45" customHeight="1">
      <c r="C175"/>
      <c r="D175"/>
      <c r="E175"/>
      <c r="F175"/>
      <c r="G175"/>
      <c r="H175"/>
      <c r="I175"/>
      <c r="J175"/>
      <c r="K175"/>
      <c r="L175"/>
      <c r="M175"/>
    </row>
    <row r="176" spans="3:13" ht="14.45" customHeight="1"/>
    <row r="177" spans="3:13" ht="14.45" customHeight="1">
      <c r="C177" s="19"/>
      <c r="D177" s="19"/>
      <c r="E177" s="19"/>
      <c r="F177" s="19"/>
      <c r="G177" s="19"/>
      <c r="H177" s="19"/>
      <c r="I177" s="19"/>
      <c r="J177" s="19"/>
      <c r="K177" s="19"/>
      <c r="L177" s="19"/>
      <c r="M177" s="19"/>
    </row>
    <row r="178" spans="3:13" ht="14.45" customHeight="1">
      <c r="C178" s="19"/>
      <c r="D178" s="19"/>
      <c r="E178" s="19"/>
      <c r="F178" s="19"/>
      <c r="G178" s="19"/>
      <c r="H178" s="19"/>
      <c r="I178" s="19"/>
      <c r="J178" s="19"/>
      <c r="K178" s="19"/>
      <c r="L178" s="19"/>
      <c r="M178" s="19"/>
    </row>
    <row r="179" spans="3:13" ht="14.45" customHeight="1">
      <c r="C179" s="19"/>
      <c r="D179" s="19"/>
      <c r="E179" s="19"/>
      <c r="F179" s="19"/>
      <c r="G179" s="19"/>
      <c r="H179" s="19"/>
      <c r="I179" s="19"/>
      <c r="J179" s="19"/>
      <c r="K179" s="19"/>
      <c r="L179" s="19"/>
      <c r="M179" s="19"/>
    </row>
    <row r="180" spans="3:13" ht="14.45" customHeight="1">
      <c r="C180" s="19"/>
      <c r="D180" s="19"/>
      <c r="E180" s="19"/>
      <c r="F180" s="19"/>
      <c r="G180" s="19"/>
      <c r="H180" s="19"/>
      <c r="I180" s="19"/>
      <c r="J180" s="19"/>
      <c r="K180" s="19"/>
      <c r="L180" s="19"/>
      <c r="M180" s="19"/>
    </row>
    <row r="181" spans="3:13" ht="14.45" customHeight="1">
      <c r="C181" s="19"/>
      <c r="D181" s="19"/>
      <c r="E181" s="19"/>
      <c r="F181" s="19"/>
      <c r="G181" s="19"/>
      <c r="H181" s="19"/>
      <c r="I181" s="19"/>
      <c r="J181" s="19"/>
      <c r="K181" s="19"/>
      <c r="L181" s="19"/>
      <c r="M181" s="19"/>
    </row>
    <row r="182" spans="3:13" ht="14.45" customHeight="1">
      <c r="C182" s="19"/>
      <c r="D182" s="19"/>
      <c r="E182" s="19"/>
      <c r="F182" s="19"/>
      <c r="G182" s="19"/>
      <c r="H182" s="19"/>
      <c r="I182" s="19"/>
      <c r="J182" s="19"/>
      <c r="K182" s="19"/>
      <c r="L182" s="19"/>
      <c r="M182" s="19"/>
    </row>
    <row r="183" spans="3:13" ht="14.45" customHeight="1">
      <c r="C183" s="19"/>
      <c r="D183" s="19"/>
      <c r="E183" s="19"/>
      <c r="F183" s="19"/>
      <c r="G183" s="19"/>
      <c r="H183" s="19"/>
      <c r="I183" s="19"/>
      <c r="J183" s="19"/>
      <c r="K183" s="19"/>
      <c r="L183" s="19"/>
      <c r="M183" s="19"/>
    </row>
    <row r="184" spans="3:13" ht="14.45" customHeight="1">
      <c r="C184" s="19"/>
      <c r="D184" s="19"/>
      <c r="E184" s="19"/>
      <c r="F184" s="19"/>
      <c r="G184" s="19"/>
      <c r="H184" s="19"/>
      <c r="I184" s="19"/>
      <c r="J184" s="19"/>
      <c r="K184" s="19"/>
      <c r="L184" s="19"/>
      <c r="M184" s="19"/>
    </row>
    <row r="185" spans="3:13" ht="14.45" customHeight="1">
      <c r="C185" s="19"/>
      <c r="D185" s="19"/>
      <c r="E185" s="19"/>
      <c r="F185" s="19"/>
      <c r="G185" s="19"/>
      <c r="H185" s="19"/>
      <c r="I185" s="19"/>
      <c r="J185" s="19"/>
      <c r="K185" s="19"/>
      <c r="L185" s="19"/>
      <c r="M185" s="19"/>
    </row>
    <row r="186" spans="3:13" ht="14.45" customHeight="1">
      <c r="C186" s="19"/>
      <c r="D186" s="19"/>
      <c r="E186" s="19"/>
      <c r="F186" s="19"/>
      <c r="G186" s="19"/>
      <c r="H186" s="19"/>
      <c r="I186" s="19"/>
      <c r="J186" s="19"/>
      <c r="K186" s="19"/>
      <c r="L186" s="19"/>
      <c r="M186" s="19"/>
    </row>
    <row r="187" spans="3:13" ht="14.45" customHeight="1">
      <c r="C187" s="3"/>
      <c r="D187" s="3"/>
      <c r="E187" s="3"/>
      <c r="F187" s="3"/>
      <c r="G187" s="3"/>
      <c r="H187" s="3"/>
      <c r="I187" s="3"/>
      <c r="J187" s="3"/>
      <c r="K187" s="3"/>
      <c r="L187" s="3"/>
      <c r="M187" s="3"/>
    </row>
    <row r="188" spans="3:13" ht="14.45" customHeight="1"/>
    <row r="189" spans="3:13" ht="14.45" customHeight="1"/>
    <row r="190" spans="3:13" ht="14.45" customHeight="1"/>
    <row r="191" spans="3:13" ht="14.45" customHeight="1"/>
    <row r="192" spans="3:13" ht="14.45" customHeight="1"/>
    <row r="193" spans="3:22" ht="14.45" customHeight="1"/>
    <row r="194" spans="3:22" ht="14.45" customHeight="1"/>
    <row r="195" spans="3:22" ht="14.45" customHeight="1"/>
    <row r="196" spans="3:22" ht="14.45" customHeight="1"/>
    <row r="197" spans="3:22" s="3" customFormat="1" ht="14.45" customHeight="1">
      <c r="C197" s="5"/>
      <c r="D197" s="5"/>
      <c r="E197" s="5"/>
      <c r="F197" s="5"/>
      <c r="G197" s="5"/>
      <c r="H197" s="5"/>
      <c r="I197" s="5"/>
      <c r="J197" s="5"/>
      <c r="K197" s="5"/>
      <c r="L197" s="5"/>
      <c r="M197" s="5"/>
      <c r="N197" s="5"/>
      <c r="O197" s="5"/>
      <c r="P197" s="5"/>
      <c r="Q197" s="5"/>
      <c r="R197" s="5"/>
      <c r="S197" s="5"/>
      <c r="T197" s="5"/>
      <c r="U197" s="5"/>
      <c r="V197" s="5"/>
    </row>
    <row r="198" spans="3:22" s="8" customFormat="1" ht="12.95" customHeight="1">
      <c r="C198" s="5"/>
      <c r="D198" s="5"/>
      <c r="E198" s="5"/>
      <c r="F198" s="5"/>
      <c r="G198" s="5"/>
      <c r="H198" s="5"/>
      <c r="I198" s="5"/>
      <c r="J198" s="5"/>
      <c r="K198" s="5"/>
      <c r="L198" s="5"/>
      <c r="M198" s="5"/>
      <c r="N198" s="3"/>
      <c r="O198" s="3"/>
      <c r="P198" s="3"/>
      <c r="Q198" s="3"/>
      <c r="R198" s="3"/>
      <c r="S198" s="3"/>
      <c r="T198" s="3"/>
      <c r="U198" s="3"/>
      <c r="V198" s="3"/>
    </row>
    <row r="199" spans="3:22" ht="18" customHeight="1">
      <c r="N199" s="8"/>
      <c r="O199" s="8"/>
      <c r="P199" s="8"/>
      <c r="Q199" s="8"/>
      <c r="R199" s="8"/>
      <c r="S199" s="8"/>
      <c r="T199" s="8"/>
      <c r="U199" s="8"/>
      <c r="V199" s="8"/>
    </row>
    <row r="200" spans="3:22" ht="27" customHeight="1"/>
    <row r="201" spans="3:22" ht="13.5" customHeight="1"/>
    <row r="202" spans="3:22" ht="13.5" customHeight="1"/>
    <row r="203" spans="3:22" ht="13.5" customHeight="1"/>
    <row r="204" spans="3:22" ht="13.5" customHeight="1"/>
    <row r="205" spans="3:22" ht="13.5" customHeight="1"/>
    <row r="206" spans="3:22" ht="13.5" customHeight="1"/>
    <row r="207" spans="3:22" ht="13.5" customHeight="1"/>
    <row r="208" spans="3: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spans="2:22" customFormat="1" ht="13.5" customHeight="1">
      <c r="B257" s="5"/>
      <c r="C257" s="5"/>
      <c r="D257" s="5"/>
      <c r="E257" s="5"/>
      <c r="F257" s="5"/>
      <c r="G257" s="5"/>
      <c r="H257" s="5"/>
      <c r="I257" s="5"/>
      <c r="J257" s="5"/>
      <c r="K257" s="5"/>
      <c r="L257" s="5"/>
      <c r="M257" s="5"/>
      <c r="N257" s="5"/>
      <c r="O257" s="5"/>
      <c r="P257" s="5"/>
      <c r="Q257" s="5"/>
      <c r="R257" s="5"/>
      <c r="S257" s="5"/>
      <c r="T257" s="5"/>
      <c r="U257" s="5"/>
      <c r="V257" s="5"/>
    </row>
    <row r="258" spans="2:22" ht="15" customHeight="1">
      <c r="N258"/>
      <c r="O258"/>
      <c r="P258"/>
      <c r="Q258"/>
      <c r="R258"/>
      <c r="S258"/>
      <c r="T258"/>
      <c r="U258"/>
      <c r="V258"/>
    </row>
    <row r="259" spans="2:22" s="3" customFormat="1" ht="18" customHeight="1">
      <c r="B259" s="5"/>
      <c r="C259" s="5"/>
      <c r="D259" s="5"/>
      <c r="E259" s="5"/>
      <c r="F259" s="5"/>
      <c r="G259" s="5"/>
      <c r="H259" s="5"/>
      <c r="I259" s="5"/>
      <c r="J259" s="5"/>
      <c r="K259" s="5"/>
      <c r="L259" s="5"/>
      <c r="M259" s="5"/>
      <c r="N259" s="5"/>
      <c r="O259" s="5"/>
      <c r="P259" s="5"/>
      <c r="Q259" s="5"/>
      <c r="R259" s="5"/>
      <c r="S259" s="5"/>
      <c r="T259" s="5"/>
      <c r="U259" s="5"/>
      <c r="V259" s="5"/>
    </row>
    <row r="260" spans="2:22" s="3" customFormat="1" ht="18" customHeight="1">
      <c r="B260" s="5"/>
      <c r="C260" s="5"/>
      <c r="D260" s="5"/>
      <c r="E260" s="5"/>
      <c r="F260" s="5"/>
      <c r="G260" s="5"/>
      <c r="H260" s="5"/>
      <c r="I260" s="5"/>
      <c r="J260" s="5"/>
      <c r="K260" s="5"/>
      <c r="L260" s="5"/>
      <c r="M260" s="5"/>
    </row>
    <row r="261" spans="2:22" s="3" customFormat="1" ht="18" customHeight="1">
      <c r="B261" s="5"/>
      <c r="C261" s="5"/>
      <c r="D261" s="5"/>
      <c r="E261" s="5"/>
      <c r="F261" s="5"/>
      <c r="G261" s="5"/>
      <c r="H261" s="5"/>
      <c r="I261" s="5"/>
      <c r="J261" s="5"/>
      <c r="K261" s="5"/>
      <c r="L261" s="5"/>
      <c r="M261" s="5"/>
    </row>
    <row r="262" spans="2:22" s="3" customFormat="1" ht="18" customHeight="1">
      <c r="B262" s="5"/>
      <c r="C262" s="5"/>
      <c r="D262" s="5"/>
      <c r="E262" s="5"/>
      <c r="F262" s="5"/>
      <c r="G262" s="5"/>
      <c r="H262" s="5"/>
      <c r="I262" s="5"/>
      <c r="J262" s="5"/>
      <c r="K262" s="5"/>
      <c r="L262" s="5"/>
      <c r="M262" s="5"/>
    </row>
    <row r="263" spans="2:22" s="3" customFormat="1" ht="18" customHeight="1">
      <c r="B263" s="5"/>
      <c r="C263" s="5"/>
      <c r="D263" s="5"/>
      <c r="E263" s="5"/>
      <c r="F263" s="5"/>
      <c r="G263" s="5"/>
      <c r="H263" s="5"/>
      <c r="I263" s="5"/>
      <c r="J263" s="5"/>
      <c r="K263" s="5"/>
      <c r="L263" s="5"/>
      <c r="M263" s="5"/>
    </row>
    <row r="264" spans="2:22" s="3" customFormat="1" ht="18" customHeight="1">
      <c r="B264" s="5"/>
      <c r="C264" s="5"/>
      <c r="D264" s="5"/>
      <c r="E264" s="5"/>
      <c r="F264" s="5"/>
      <c r="G264" s="5"/>
      <c r="H264" s="5"/>
      <c r="I264" s="5"/>
      <c r="J264" s="5"/>
      <c r="K264" s="5"/>
      <c r="L264" s="5"/>
      <c r="M264" s="5"/>
    </row>
    <row r="265" spans="2:22" ht="18" customHeight="1">
      <c r="N265" s="3"/>
      <c r="O265" s="3"/>
      <c r="P265" s="3"/>
      <c r="Q265" s="3"/>
      <c r="R265" s="3"/>
      <c r="S265" s="3"/>
      <c r="T265" s="3"/>
      <c r="U265" s="3"/>
      <c r="V265" s="3"/>
    </row>
    <row r="267" spans="2:22" s="3" customFormat="1" ht="18" customHeight="1">
      <c r="B267" s="5"/>
      <c r="C267" s="5"/>
      <c r="D267" s="5"/>
      <c r="E267" s="5"/>
      <c r="F267" s="5"/>
      <c r="G267" s="5"/>
      <c r="H267" s="5"/>
      <c r="I267" s="5"/>
      <c r="J267" s="5"/>
      <c r="K267" s="5"/>
      <c r="L267" s="5"/>
      <c r="M267" s="5"/>
      <c r="N267" s="5"/>
      <c r="O267" s="5"/>
      <c r="P267" s="5"/>
      <c r="Q267" s="5"/>
      <c r="R267" s="5"/>
      <c r="S267" s="5"/>
      <c r="T267" s="5"/>
      <c r="U267" s="5"/>
      <c r="V267" s="5"/>
    </row>
    <row r="268" spans="2:22" s="3" customFormat="1" ht="18" customHeight="1">
      <c r="B268" s="5"/>
      <c r="C268" s="5"/>
      <c r="D268" s="5"/>
      <c r="E268" s="5"/>
      <c r="F268" s="5"/>
      <c r="G268" s="5"/>
      <c r="H268" s="5"/>
      <c r="I268" s="5"/>
      <c r="J268" s="5"/>
      <c r="K268" s="5"/>
      <c r="L268" s="5"/>
      <c r="M268" s="5"/>
    </row>
    <row r="269" spans="2:22" s="3" customFormat="1" ht="18" customHeight="1">
      <c r="B269" s="5"/>
      <c r="C269" s="5"/>
      <c r="D269" s="5"/>
      <c r="E269" s="5"/>
      <c r="F269" s="5"/>
      <c r="G269" s="5"/>
      <c r="H269" s="5"/>
      <c r="I269" s="5"/>
      <c r="J269" s="5"/>
      <c r="K269" s="5"/>
      <c r="L269" s="5"/>
      <c r="M269" s="5"/>
    </row>
    <row r="270" spans="2:22" ht="18" customHeight="1">
      <c r="N270" s="3"/>
      <c r="O270" s="3"/>
      <c r="P270" s="3"/>
      <c r="Q270" s="3"/>
      <c r="R270" s="3"/>
      <c r="S270" s="3"/>
      <c r="T270" s="3"/>
      <c r="U270" s="3"/>
      <c r="V270" s="3"/>
    </row>
    <row r="271" spans="2:22" ht="15" customHeight="1"/>
    <row r="272" spans="2: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sheetData>
  <mergeCells count="85">
    <mergeCell ref="U48:V48"/>
    <mergeCell ref="N45:P45"/>
    <mergeCell ref="N46:P46"/>
    <mergeCell ref="U45:V45"/>
    <mergeCell ref="B34:M35"/>
    <mergeCell ref="N34:P35"/>
    <mergeCell ref="U46:V46"/>
    <mergeCell ref="U47:V47"/>
    <mergeCell ref="U23:V23"/>
    <mergeCell ref="U18:V18"/>
    <mergeCell ref="U19:V19"/>
    <mergeCell ref="U51:V51"/>
    <mergeCell ref="Q35:R35"/>
    <mergeCell ref="S35:T35"/>
    <mergeCell ref="U35:V35"/>
    <mergeCell ref="Q49:R49"/>
    <mergeCell ref="Q50:R50"/>
    <mergeCell ref="S47:T47"/>
    <mergeCell ref="S48:T48"/>
    <mergeCell ref="S49:T49"/>
    <mergeCell ref="S50:T50"/>
    <mergeCell ref="U42:V42"/>
    <mergeCell ref="U43:V43"/>
    <mergeCell ref="U44:V44"/>
    <mergeCell ref="U17:V17"/>
    <mergeCell ref="U16:V16"/>
    <mergeCell ref="Q21:R21"/>
    <mergeCell ref="N21:O21"/>
    <mergeCell ref="U15:V15"/>
    <mergeCell ref="U20:V20"/>
    <mergeCell ref="Q22:R22"/>
    <mergeCell ref="S22:T22"/>
    <mergeCell ref="S21:T21"/>
    <mergeCell ref="S20:T20"/>
    <mergeCell ref="S19:T19"/>
    <mergeCell ref="U7:V7"/>
    <mergeCell ref="N6:P7"/>
    <mergeCell ref="B6:M7"/>
    <mergeCell ref="N14:P14"/>
    <mergeCell ref="Q9:R9"/>
    <mergeCell ref="U14:V14"/>
    <mergeCell ref="N9:O9"/>
    <mergeCell ref="N10:O10"/>
    <mergeCell ref="Q13:R13"/>
    <mergeCell ref="Q12:R12"/>
    <mergeCell ref="N11:O11"/>
    <mergeCell ref="N12:O12"/>
    <mergeCell ref="N51:O51"/>
    <mergeCell ref="N48:O48"/>
    <mergeCell ref="N52:O52"/>
    <mergeCell ref="N39:O39"/>
    <mergeCell ref="S7:T7"/>
    <mergeCell ref="Q7:R7"/>
    <mergeCell ref="N17:P17"/>
    <mergeCell ref="N18:P18"/>
    <mergeCell ref="Q11:R11"/>
    <mergeCell ref="Q10:R10"/>
    <mergeCell ref="N41:O41"/>
    <mergeCell ref="N42:P42"/>
    <mergeCell ref="N43:P43"/>
    <mergeCell ref="N44:P44"/>
    <mergeCell ref="N24:O24"/>
    <mergeCell ref="N25:O25"/>
    <mergeCell ref="C1:U1"/>
    <mergeCell ref="C2:U2"/>
    <mergeCell ref="N8:O8"/>
    <mergeCell ref="N13:O13"/>
    <mergeCell ref="N53:O53"/>
    <mergeCell ref="C29:U29"/>
    <mergeCell ref="C30:U30"/>
    <mergeCell ref="C31:U31"/>
    <mergeCell ref="C32:U32"/>
    <mergeCell ref="N50:O50"/>
    <mergeCell ref="N49:O49"/>
    <mergeCell ref="N40:O40"/>
    <mergeCell ref="N36:O36"/>
    <mergeCell ref="N37:O37"/>
    <mergeCell ref="N38:O38"/>
    <mergeCell ref="N47:O47"/>
    <mergeCell ref="N23:O23"/>
    <mergeCell ref="N22:O22"/>
    <mergeCell ref="N19:O19"/>
    <mergeCell ref="N15:P15"/>
    <mergeCell ref="N16:P16"/>
    <mergeCell ref="N20:O20"/>
  </mergeCells>
  <phoneticPr fontId="4"/>
  <printOptions horizontalCentered="1"/>
  <pageMargins left="0.19685039370078741" right="0.19685039370078741" top="0.51181102362204722" bottom="0.59055118110236227" header="0.35433070866141736" footer="0.31496062992125984"/>
  <pageSetup paperSize="9" orientation="portrait" cellComments="asDisplayed" r:id="rId1"/>
  <headerFooter alignWithMargins="0"/>
  <rowBreaks count="2" manualBreakCount="2">
    <brk id="142" max="16383" man="1"/>
    <brk id="196" max="16383" man="1"/>
  </rowBreaks>
  <colBreaks count="1" manualBreakCount="1">
    <brk id="22" max="2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K58"/>
  <sheetViews>
    <sheetView showGridLines="0" zoomScaleNormal="100" zoomScaleSheetLayoutView="120" workbookViewId="0"/>
  </sheetViews>
  <sheetFormatPr defaultColWidth="8.875" defaultRowHeight="13.5"/>
  <cols>
    <col min="1" max="1" width="0.5" style="66" customWidth="1" collapsed="1"/>
    <col min="2" max="2" width="0.625" style="66" customWidth="1" collapsed="1"/>
    <col min="3" max="14" width="3.125" style="66" customWidth="1" collapsed="1"/>
    <col min="15" max="16" width="8.375" style="66" customWidth="1" collapsed="1"/>
    <col min="17" max="17" width="0.5" style="66" customWidth="1" collapsed="1"/>
    <col min="18" max="19" width="8.625" style="66" customWidth="1" collapsed="1"/>
    <col min="20" max="20" width="0.5" style="66" customWidth="1" collapsed="1"/>
    <col min="21" max="22" width="8.625" style="66" customWidth="1" collapsed="1"/>
    <col min="23" max="23" width="0.5" style="66" customWidth="1" collapsed="1"/>
    <col min="24" max="25" width="8.625" style="66" customWidth="1" collapsed="1"/>
    <col min="26" max="26" width="0.5" style="66" customWidth="1" collapsed="1"/>
    <col min="27" max="27" width="0.75" style="66" customWidth="1" collapsed="1"/>
    <col min="28" max="16384" width="8.875" style="66" collapsed="1"/>
  </cols>
  <sheetData>
    <row r="1" spans="2:37" ht="18" customHeight="1">
      <c r="E1" s="277" t="s">
        <v>181</v>
      </c>
      <c r="F1" s="277"/>
      <c r="G1" s="277"/>
      <c r="H1" s="277"/>
      <c r="I1" s="277"/>
      <c r="J1" s="277"/>
      <c r="K1" s="277"/>
      <c r="L1" s="277"/>
      <c r="M1" s="277"/>
      <c r="N1" s="277"/>
      <c r="O1" s="277"/>
      <c r="P1" s="277"/>
      <c r="Q1" s="277"/>
      <c r="R1" s="277"/>
      <c r="S1" s="277"/>
      <c r="T1" s="277"/>
      <c r="U1" s="277"/>
      <c r="V1" s="277"/>
      <c r="W1" s="277"/>
      <c r="X1" s="277"/>
      <c r="Y1" s="277"/>
      <c r="Z1" s="64"/>
      <c r="AA1" s="225"/>
    </row>
    <row r="2" spans="2:37" ht="29.25" customHeight="1">
      <c r="C2" s="323" t="s">
        <v>195</v>
      </c>
      <c r="D2" s="323"/>
      <c r="E2" s="323"/>
      <c r="F2" s="323"/>
      <c r="G2" s="323"/>
      <c r="H2" s="323"/>
      <c r="I2" s="323"/>
      <c r="J2" s="323"/>
      <c r="K2" s="323"/>
      <c r="L2" s="323"/>
      <c r="M2" s="323"/>
      <c r="N2" s="323"/>
      <c r="O2" s="323"/>
      <c r="P2" s="323"/>
      <c r="Q2" s="323"/>
      <c r="R2" s="323"/>
      <c r="S2" s="323"/>
      <c r="T2" s="323"/>
      <c r="U2" s="323"/>
      <c r="V2" s="323"/>
      <c r="W2" s="323"/>
      <c r="X2" s="323"/>
      <c r="Y2" s="323"/>
      <c r="Z2" s="226"/>
    </row>
    <row r="3" spans="2:37" ht="13.5" customHeight="1">
      <c r="O3" s="215" t="str">
        <f>NWM!$O$3</f>
        <v>自　令和3年4月1日</v>
      </c>
      <c r="P3" s="115"/>
      <c r="Q3" s="115"/>
      <c r="R3" s="115"/>
      <c r="S3" s="115"/>
      <c r="T3" s="115"/>
      <c r="U3" s="115"/>
      <c r="V3" s="115"/>
      <c r="W3" s="115"/>
      <c r="X3" s="115"/>
      <c r="Y3" s="115"/>
      <c r="Z3" s="115"/>
      <c r="AA3" s="115"/>
      <c r="AB3" s="115"/>
      <c r="AC3" s="115"/>
      <c r="AD3" s="115"/>
      <c r="AE3" s="115"/>
      <c r="AF3" s="115"/>
      <c r="AG3" s="115"/>
      <c r="AH3" s="115"/>
      <c r="AI3" s="115"/>
      <c r="AJ3" s="115"/>
      <c r="AK3" s="115"/>
    </row>
    <row r="4" spans="2:37" ht="13.5" customHeight="1">
      <c r="D4" s="115"/>
      <c r="E4" s="115"/>
      <c r="F4" s="115"/>
      <c r="G4" s="115"/>
      <c r="H4" s="115"/>
      <c r="I4" s="115"/>
      <c r="J4" s="115"/>
      <c r="K4" s="115"/>
      <c r="L4" s="115"/>
      <c r="M4" s="115"/>
      <c r="N4" s="115"/>
      <c r="O4" s="215" t="str">
        <f>NWM!$O$4</f>
        <v>至　令和4年3月31日</v>
      </c>
      <c r="P4" s="115"/>
      <c r="Q4" s="115"/>
      <c r="R4" s="115"/>
      <c r="S4" s="115"/>
      <c r="T4" s="115"/>
      <c r="U4" s="115"/>
      <c r="V4" s="115"/>
      <c r="W4" s="115"/>
      <c r="X4" s="115"/>
      <c r="Y4" s="115"/>
      <c r="Z4" s="210"/>
    </row>
    <row r="5" spans="2:37" ht="15.75" customHeight="1" thickBot="1">
      <c r="C5" s="66" t="str">
        <f>IF(NWM!C33=0,"",NWM!C33)</f>
        <v/>
      </c>
      <c r="F5" s="115"/>
      <c r="G5" s="115"/>
      <c r="H5" s="115"/>
      <c r="I5" s="115"/>
      <c r="J5" s="115"/>
      <c r="K5" s="115"/>
      <c r="L5" s="115"/>
      <c r="M5" s="115"/>
      <c r="N5" s="115"/>
      <c r="O5" s="115"/>
      <c r="P5" s="117"/>
      <c r="Q5" s="117"/>
      <c r="R5" s="115"/>
      <c r="S5" s="115"/>
      <c r="T5" s="115"/>
      <c r="U5" s="115"/>
      <c r="V5" s="115"/>
      <c r="W5" s="115"/>
      <c r="X5" s="115"/>
      <c r="Y5" s="68" t="str">
        <f>NWM!$U$5</f>
        <v>（単位：千円）</v>
      </c>
      <c r="Z5" s="68"/>
    </row>
    <row r="6" spans="2:37" ht="14.25" thickBot="1">
      <c r="B6" s="278" t="s">
        <v>0</v>
      </c>
      <c r="C6" s="279"/>
      <c r="D6" s="279"/>
      <c r="E6" s="279"/>
      <c r="F6" s="279"/>
      <c r="G6" s="279"/>
      <c r="H6" s="279"/>
      <c r="I6" s="279"/>
      <c r="J6" s="279"/>
      <c r="K6" s="279"/>
      <c r="L6" s="279"/>
      <c r="M6" s="279"/>
      <c r="N6" s="293"/>
      <c r="O6" s="282" t="s">
        <v>1</v>
      </c>
      <c r="P6" s="279"/>
      <c r="Q6" s="281"/>
      <c r="R6" s="115"/>
      <c r="S6" s="115"/>
      <c r="T6" s="115"/>
      <c r="U6" s="115"/>
      <c r="V6" s="115"/>
      <c r="W6" s="115"/>
      <c r="X6" s="115"/>
    </row>
    <row r="7" spans="2:37">
      <c r="B7" s="70"/>
      <c r="E7" s="71" t="s">
        <v>182</v>
      </c>
      <c r="F7" s="71"/>
      <c r="G7" s="71"/>
      <c r="H7" s="71"/>
      <c r="J7" s="71"/>
      <c r="K7" s="71"/>
      <c r="L7" s="71"/>
      <c r="M7" s="71"/>
      <c r="O7" s="260">
        <f>PL!N7</f>
        <v>5059106</v>
      </c>
      <c r="P7" s="261"/>
      <c r="Q7" s="96"/>
    </row>
    <row r="8" spans="2:37">
      <c r="B8" s="70"/>
      <c r="F8" s="71" t="s">
        <v>183</v>
      </c>
      <c r="G8" s="71"/>
      <c r="H8" s="71"/>
      <c r="I8" s="71"/>
      <c r="J8" s="71"/>
      <c r="K8" s="71"/>
      <c r="L8" s="71"/>
      <c r="M8" s="71"/>
      <c r="O8" s="260">
        <f>PL!N8</f>
        <v>3223062</v>
      </c>
      <c r="P8" s="261"/>
      <c r="Q8" s="96"/>
    </row>
    <row r="9" spans="2:37">
      <c r="B9" s="70"/>
      <c r="F9" s="71"/>
      <c r="G9" s="71" t="s">
        <v>58</v>
      </c>
      <c r="H9" s="71"/>
      <c r="I9" s="71"/>
      <c r="J9" s="71"/>
      <c r="K9" s="71"/>
      <c r="L9" s="71"/>
      <c r="M9" s="71"/>
      <c r="O9" s="260">
        <f>PL!N9</f>
        <v>981966</v>
      </c>
      <c r="P9" s="261"/>
      <c r="Q9" s="96"/>
      <c r="S9" s="66" t="s">
        <v>184</v>
      </c>
    </row>
    <row r="10" spans="2:37">
      <c r="B10" s="70"/>
      <c r="F10" s="71"/>
      <c r="G10" s="71"/>
      <c r="H10" s="71" t="s">
        <v>205</v>
      </c>
      <c r="I10" s="71"/>
      <c r="J10" s="71"/>
      <c r="K10" s="71"/>
      <c r="L10" s="71"/>
      <c r="M10" s="71"/>
      <c r="O10" s="260">
        <f>PL!N10</f>
        <v>801716</v>
      </c>
      <c r="P10" s="261"/>
      <c r="Q10" s="96"/>
    </row>
    <row r="11" spans="2:37">
      <c r="B11" s="70"/>
      <c r="F11" s="71"/>
      <c r="G11" s="71"/>
      <c r="H11" s="71" t="s">
        <v>59</v>
      </c>
      <c r="I11" s="71"/>
      <c r="J11" s="71"/>
      <c r="K11" s="71"/>
      <c r="L11" s="71"/>
      <c r="M11" s="71"/>
      <c r="O11" s="260">
        <f>PL!N11</f>
        <v>47647</v>
      </c>
      <c r="P11" s="261"/>
      <c r="Q11" s="96"/>
    </row>
    <row r="12" spans="2:37">
      <c r="B12" s="70"/>
      <c r="F12" s="71"/>
      <c r="G12" s="71"/>
      <c r="H12" s="71" t="s">
        <v>60</v>
      </c>
      <c r="I12" s="71"/>
      <c r="J12" s="71"/>
      <c r="K12" s="71"/>
      <c r="L12" s="71"/>
      <c r="M12" s="71"/>
      <c r="O12" s="260" t="str">
        <f>PL!N12</f>
        <v>-</v>
      </c>
      <c r="P12" s="261"/>
      <c r="Q12" s="96"/>
    </row>
    <row r="13" spans="2:37">
      <c r="B13" s="70"/>
      <c r="F13" s="71"/>
      <c r="G13" s="71"/>
      <c r="H13" s="71" t="s">
        <v>35</v>
      </c>
      <c r="I13" s="71"/>
      <c r="J13" s="71"/>
      <c r="K13" s="71"/>
      <c r="L13" s="71"/>
      <c r="M13" s="71"/>
      <c r="O13" s="260">
        <f>PL!N13</f>
        <v>132603</v>
      </c>
      <c r="P13" s="261"/>
      <c r="Q13" s="96"/>
    </row>
    <row r="14" spans="2:37">
      <c r="B14" s="70"/>
      <c r="F14" s="71"/>
      <c r="G14" s="71" t="s">
        <v>61</v>
      </c>
      <c r="H14" s="71"/>
      <c r="I14" s="71"/>
      <c r="J14" s="71"/>
      <c r="K14" s="71"/>
      <c r="L14" s="71"/>
      <c r="M14" s="71"/>
      <c r="O14" s="260">
        <f>PL!N14</f>
        <v>2166800</v>
      </c>
      <c r="P14" s="261"/>
      <c r="Q14" s="96"/>
    </row>
    <row r="15" spans="2:37">
      <c r="B15" s="70"/>
      <c r="F15" s="71"/>
      <c r="G15" s="71"/>
      <c r="H15" s="71" t="s">
        <v>62</v>
      </c>
      <c r="I15" s="71"/>
      <c r="J15" s="71"/>
      <c r="K15" s="71"/>
      <c r="L15" s="71"/>
      <c r="M15" s="71"/>
      <c r="O15" s="260">
        <f>PL!N15</f>
        <v>1443888</v>
      </c>
      <c r="P15" s="261"/>
      <c r="Q15" s="96"/>
    </row>
    <row r="16" spans="2:37">
      <c r="B16" s="70"/>
      <c r="F16" s="71"/>
      <c r="G16" s="71"/>
      <c r="H16" s="71" t="s">
        <v>63</v>
      </c>
      <c r="I16" s="71"/>
      <c r="J16" s="71"/>
      <c r="K16" s="71"/>
      <c r="L16" s="71"/>
      <c r="M16" s="71"/>
      <c r="O16" s="260">
        <f>PL!N16</f>
        <v>29274</v>
      </c>
      <c r="P16" s="261"/>
      <c r="Q16" s="96"/>
    </row>
    <row r="17" spans="2:27">
      <c r="B17" s="70"/>
      <c r="F17" s="71"/>
      <c r="G17" s="71"/>
      <c r="H17" s="71" t="s">
        <v>226</v>
      </c>
      <c r="I17" s="71"/>
      <c r="J17" s="71"/>
      <c r="K17" s="71"/>
      <c r="L17" s="71"/>
      <c r="M17" s="71"/>
      <c r="O17" s="260">
        <f>PL!N17</f>
        <v>693638</v>
      </c>
      <c r="P17" s="261"/>
      <c r="Q17" s="96"/>
    </row>
    <row r="18" spans="2:27">
      <c r="B18" s="70"/>
      <c r="F18" s="71"/>
      <c r="G18" s="71"/>
      <c r="H18" s="71" t="s">
        <v>227</v>
      </c>
      <c r="I18" s="71"/>
      <c r="J18" s="71"/>
      <c r="K18" s="71"/>
      <c r="L18" s="71"/>
      <c r="M18" s="71"/>
      <c r="O18" s="260" t="str">
        <f>PL!N18</f>
        <v>-</v>
      </c>
      <c r="P18" s="261"/>
      <c r="Q18" s="96"/>
    </row>
    <row r="19" spans="2:27">
      <c r="B19" s="70"/>
      <c r="F19" s="71"/>
      <c r="G19" s="71" t="s">
        <v>228</v>
      </c>
      <c r="H19" s="71"/>
      <c r="I19" s="71"/>
      <c r="J19" s="71"/>
      <c r="K19" s="71"/>
      <c r="L19" s="71"/>
      <c r="M19" s="71"/>
      <c r="O19" s="260">
        <f>PL!N19</f>
        <v>74297</v>
      </c>
      <c r="P19" s="261"/>
      <c r="Q19" s="96"/>
      <c r="X19" s="71"/>
      <c r="Y19" s="71"/>
      <c r="Z19" s="71"/>
      <c r="AA19" s="71"/>
    </row>
    <row r="20" spans="2:27">
      <c r="B20" s="70"/>
      <c r="F20" s="71"/>
      <c r="G20" s="71"/>
      <c r="H20" s="66" t="s">
        <v>229</v>
      </c>
      <c r="J20" s="71"/>
      <c r="L20" s="71"/>
      <c r="M20" s="71"/>
      <c r="O20" s="260">
        <f>PL!N20</f>
        <v>54373</v>
      </c>
      <c r="P20" s="261"/>
      <c r="Q20" s="96"/>
      <c r="X20" s="71"/>
      <c r="Y20" s="71"/>
      <c r="Z20" s="71"/>
      <c r="AA20" s="71"/>
    </row>
    <row r="21" spans="2:27">
      <c r="B21" s="70"/>
      <c r="F21" s="71"/>
      <c r="G21" s="71"/>
      <c r="H21" s="71" t="s">
        <v>230</v>
      </c>
      <c r="I21" s="71"/>
      <c r="J21" s="71"/>
      <c r="K21" s="71"/>
      <c r="L21" s="71"/>
      <c r="M21" s="71"/>
      <c r="O21" s="260">
        <f>PL!N21</f>
        <v>1187</v>
      </c>
      <c r="P21" s="261"/>
      <c r="Q21" s="96"/>
      <c r="X21" s="71"/>
      <c r="Y21" s="71"/>
      <c r="Z21" s="71"/>
      <c r="AA21" s="71"/>
    </row>
    <row r="22" spans="2:27">
      <c r="B22" s="70"/>
      <c r="F22" s="71"/>
      <c r="G22" s="71"/>
      <c r="H22" s="71" t="s">
        <v>227</v>
      </c>
      <c r="I22" s="71"/>
      <c r="J22" s="71"/>
      <c r="K22" s="71"/>
      <c r="L22" s="71"/>
      <c r="M22" s="71"/>
      <c r="O22" s="260">
        <f>PL!N22</f>
        <v>18737</v>
      </c>
      <c r="P22" s="261"/>
      <c r="Q22" s="96"/>
      <c r="X22" s="71"/>
      <c r="Y22" s="71"/>
      <c r="Z22" s="71"/>
      <c r="AA22" s="71"/>
    </row>
    <row r="23" spans="2:27">
      <c r="B23" s="70"/>
      <c r="F23" s="77" t="s">
        <v>231</v>
      </c>
      <c r="G23" s="77"/>
      <c r="H23" s="71"/>
      <c r="I23" s="77"/>
      <c r="J23" s="71"/>
      <c r="K23" s="71"/>
      <c r="L23" s="71"/>
      <c r="M23" s="71"/>
      <c r="O23" s="260">
        <f>PL!N23</f>
        <v>1836044</v>
      </c>
      <c r="P23" s="261"/>
      <c r="Q23" s="96"/>
      <c r="X23" s="71"/>
      <c r="Y23" s="71"/>
      <c r="Z23" s="71"/>
      <c r="AA23" s="71"/>
    </row>
    <row r="24" spans="2:27">
      <c r="B24" s="70"/>
      <c r="F24" s="71"/>
      <c r="G24" s="71" t="s">
        <v>232</v>
      </c>
      <c r="H24" s="71"/>
      <c r="J24" s="71"/>
      <c r="K24" s="71"/>
      <c r="L24" s="71"/>
      <c r="M24" s="71"/>
      <c r="O24" s="260">
        <f>PL!N24</f>
        <v>1731148</v>
      </c>
      <c r="P24" s="261"/>
      <c r="Q24" s="96"/>
      <c r="X24" s="71"/>
      <c r="Y24" s="71"/>
      <c r="Z24" s="71"/>
      <c r="AA24" s="71"/>
    </row>
    <row r="25" spans="2:27">
      <c r="B25" s="70"/>
      <c r="F25" s="71"/>
      <c r="G25" s="71" t="s">
        <v>233</v>
      </c>
      <c r="H25" s="71"/>
      <c r="J25" s="71"/>
      <c r="K25" s="71"/>
      <c r="L25" s="71"/>
      <c r="M25" s="71"/>
      <c r="O25" s="260">
        <f>PL!N25</f>
        <v>96365</v>
      </c>
      <c r="P25" s="261"/>
      <c r="Q25" s="96"/>
    </row>
    <row r="26" spans="2:27">
      <c r="B26" s="70"/>
      <c r="F26" s="71"/>
      <c r="G26" s="71" t="s">
        <v>227</v>
      </c>
      <c r="H26" s="71"/>
      <c r="I26" s="71"/>
      <c r="J26" s="71"/>
      <c r="K26" s="71"/>
      <c r="L26" s="71"/>
      <c r="M26" s="71"/>
      <c r="O26" s="260">
        <f>PL!N27</f>
        <v>8531</v>
      </c>
      <c r="P26" s="261"/>
      <c r="Q26" s="96"/>
    </row>
    <row r="27" spans="2:27">
      <c r="B27" s="70"/>
      <c r="E27" s="76" t="s">
        <v>238</v>
      </c>
      <c r="F27" s="76"/>
      <c r="G27" s="71"/>
      <c r="H27" s="71"/>
      <c r="I27" s="71"/>
      <c r="J27" s="71"/>
      <c r="K27" s="71"/>
      <c r="O27" s="260">
        <f>PL!N28</f>
        <v>752935</v>
      </c>
      <c r="P27" s="261"/>
      <c r="Q27" s="96"/>
    </row>
    <row r="28" spans="2:27">
      <c r="B28" s="70"/>
      <c r="F28" s="76" t="s">
        <v>239</v>
      </c>
      <c r="G28" s="76"/>
      <c r="H28" s="71"/>
      <c r="I28" s="71"/>
      <c r="J28" s="71"/>
      <c r="K28" s="71"/>
      <c r="O28" s="260">
        <f>PL!N29</f>
        <v>219698</v>
      </c>
      <c r="P28" s="261"/>
      <c r="Q28" s="96"/>
    </row>
    <row r="29" spans="2:27">
      <c r="B29" s="70"/>
      <c r="F29" s="71" t="s">
        <v>227</v>
      </c>
      <c r="G29" s="71"/>
      <c r="I29" s="71"/>
      <c r="J29" s="71"/>
      <c r="K29" s="71"/>
      <c r="O29" s="326">
        <f>PL!N30</f>
        <v>533237</v>
      </c>
      <c r="P29" s="327"/>
      <c r="Q29" s="96"/>
    </row>
    <row r="30" spans="2:27">
      <c r="B30" s="144"/>
      <c r="C30" s="124"/>
      <c r="D30" s="124" t="s">
        <v>241</v>
      </c>
      <c r="E30" s="124"/>
      <c r="F30" s="123"/>
      <c r="G30" s="123"/>
      <c r="H30" s="124"/>
      <c r="I30" s="123"/>
      <c r="J30" s="123"/>
      <c r="K30" s="123"/>
      <c r="L30" s="124"/>
      <c r="M30" s="124"/>
      <c r="N30" s="124"/>
      <c r="O30" s="326">
        <f>PL!N31</f>
        <v>4306171</v>
      </c>
      <c r="P30" s="327"/>
      <c r="Q30" s="101"/>
    </row>
    <row r="31" spans="2:27">
      <c r="B31" s="144"/>
      <c r="E31" s="71" t="s">
        <v>240</v>
      </c>
      <c r="F31" s="71"/>
      <c r="G31" s="71"/>
      <c r="I31" s="71"/>
      <c r="J31" s="71"/>
      <c r="K31" s="71"/>
      <c r="O31" s="260" t="str">
        <f>PL!N32</f>
        <v>-</v>
      </c>
      <c r="P31" s="261"/>
      <c r="Q31" s="102"/>
    </row>
    <row r="32" spans="2:27">
      <c r="B32" s="70"/>
      <c r="E32" s="71"/>
      <c r="F32" s="71" t="s">
        <v>242</v>
      </c>
      <c r="G32" s="71"/>
      <c r="I32" s="71"/>
      <c r="J32" s="71"/>
      <c r="K32" s="71"/>
      <c r="O32" s="260" t="str">
        <f>PL!N33</f>
        <v>-</v>
      </c>
      <c r="P32" s="261"/>
      <c r="Q32" s="96"/>
    </row>
    <row r="33" spans="2:26">
      <c r="B33" s="70"/>
      <c r="F33" s="77" t="s">
        <v>243</v>
      </c>
      <c r="G33" s="77"/>
      <c r="H33" s="71"/>
      <c r="I33" s="77"/>
      <c r="J33" s="71"/>
      <c r="K33" s="71"/>
      <c r="L33" s="71"/>
      <c r="M33" s="71"/>
      <c r="O33" s="260" t="str">
        <f>PL!N34</f>
        <v>-</v>
      </c>
      <c r="P33" s="261"/>
      <c r="Q33" s="96"/>
    </row>
    <row r="34" spans="2:26">
      <c r="B34" s="70"/>
      <c r="F34" s="77" t="s">
        <v>211</v>
      </c>
      <c r="G34" s="77"/>
      <c r="H34" s="71"/>
      <c r="I34" s="77"/>
      <c r="J34" s="71"/>
      <c r="K34" s="71"/>
      <c r="L34" s="71"/>
      <c r="M34" s="71"/>
      <c r="O34" s="260" t="str">
        <f>PL!N35</f>
        <v>-</v>
      </c>
      <c r="P34" s="261"/>
      <c r="Q34" s="96"/>
    </row>
    <row r="35" spans="2:26">
      <c r="B35" s="70"/>
      <c r="F35" s="71" t="s">
        <v>245</v>
      </c>
      <c r="G35" s="71"/>
      <c r="H35" s="71"/>
      <c r="I35" s="71"/>
      <c r="J35" s="71"/>
      <c r="K35" s="71"/>
      <c r="L35" s="71"/>
      <c r="M35" s="71"/>
      <c r="O35" s="260" t="str">
        <f>PL!N36</f>
        <v>-</v>
      </c>
      <c r="P35" s="261"/>
      <c r="Q35" s="96"/>
    </row>
    <row r="36" spans="2:26">
      <c r="B36" s="70"/>
      <c r="F36" s="71" t="s">
        <v>227</v>
      </c>
      <c r="G36" s="71"/>
      <c r="H36" s="71"/>
      <c r="I36" s="71"/>
      <c r="J36" s="71"/>
      <c r="K36" s="71"/>
      <c r="L36" s="71"/>
      <c r="M36" s="71"/>
      <c r="O36" s="260" t="str">
        <f>PL!N37</f>
        <v>-</v>
      </c>
      <c r="P36" s="261"/>
      <c r="Q36" s="96"/>
    </row>
    <row r="37" spans="2:26" ht="14.25" thickBot="1">
      <c r="B37" s="70"/>
      <c r="E37" s="71" t="s">
        <v>246</v>
      </c>
      <c r="F37" s="71"/>
      <c r="G37" s="71"/>
      <c r="H37" s="71"/>
      <c r="I37" s="71"/>
      <c r="J37" s="71"/>
      <c r="K37" s="71"/>
      <c r="L37" s="71"/>
      <c r="M37" s="71"/>
      <c r="O37" s="260">
        <f>PL!N38</f>
        <v>9339</v>
      </c>
      <c r="P37" s="261"/>
      <c r="Q37" s="96"/>
    </row>
    <row r="38" spans="2:26">
      <c r="B38" s="70"/>
      <c r="F38" s="71" t="s">
        <v>247</v>
      </c>
      <c r="G38" s="71"/>
      <c r="H38" s="71"/>
      <c r="I38" s="71"/>
      <c r="J38" s="71"/>
      <c r="K38" s="71"/>
      <c r="O38" s="260">
        <f>PL!N39</f>
        <v>9339</v>
      </c>
      <c r="P38" s="261"/>
      <c r="Q38" s="96"/>
      <c r="R38" s="381" t="s">
        <v>244</v>
      </c>
      <c r="S38" s="382"/>
      <c r="T38" s="382"/>
      <c r="U38" s="382"/>
      <c r="V38" s="382"/>
      <c r="W38" s="382"/>
      <c r="X38" s="382"/>
      <c r="Y38" s="382"/>
      <c r="Z38" s="383"/>
    </row>
    <row r="39" spans="2:26" ht="14.25" thickBot="1">
      <c r="B39" s="70"/>
      <c r="C39" s="136"/>
      <c r="D39" s="136"/>
      <c r="E39" s="136"/>
      <c r="F39" s="135" t="s">
        <v>227</v>
      </c>
      <c r="G39" s="135"/>
      <c r="H39" s="135"/>
      <c r="I39" s="135"/>
      <c r="J39" s="135"/>
      <c r="K39" s="135"/>
      <c r="L39" s="136"/>
      <c r="M39" s="136"/>
      <c r="N39" s="136"/>
      <c r="O39" s="260" t="str">
        <f>PL!N40</f>
        <v>-</v>
      </c>
      <c r="P39" s="261"/>
      <c r="Q39" s="96"/>
      <c r="R39" s="395" t="s">
        <v>256</v>
      </c>
      <c r="S39" s="379"/>
      <c r="T39" s="380"/>
      <c r="U39" s="379" t="s">
        <v>185</v>
      </c>
      <c r="V39" s="379"/>
      <c r="W39" s="380"/>
      <c r="X39" s="384" t="s">
        <v>186</v>
      </c>
      <c r="Y39" s="379"/>
      <c r="Z39" s="385"/>
    </row>
    <row r="40" spans="2:26">
      <c r="B40" s="203"/>
      <c r="C40" s="124"/>
      <c r="D40" s="124" t="s">
        <v>187</v>
      </c>
      <c r="E40" s="124"/>
      <c r="F40" s="123"/>
      <c r="G40" s="123"/>
      <c r="H40" s="123"/>
      <c r="I40" s="123"/>
      <c r="J40" s="123"/>
      <c r="K40" s="123"/>
      <c r="L40" s="123"/>
      <c r="M40" s="123"/>
      <c r="N40" s="124"/>
      <c r="O40" s="287">
        <f>PL!N41</f>
        <v>4296832</v>
      </c>
      <c r="P40" s="288"/>
      <c r="Q40" s="101"/>
      <c r="R40" s="392"/>
      <c r="S40" s="393"/>
      <c r="T40" s="394"/>
      <c r="U40" s="327">
        <f>O40</f>
        <v>4296832</v>
      </c>
      <c r="V40" s="327"/>
      <c r="W40" s="138"/>
      <c r="X40" s="327" t="str">
        <f>IF(NWM!U9="-","-",-NWM!U9)</f>
        <v>-</v>
      </c>
      <c r="Y40" s="327"/>
      <c r="Z40" s="139"/>
    </row>
    <row r="41" spans="2:26">
      <c r="B41" s="144"/>
      <c r="D41" s="66" t="s">
        <v>248</v>
      </c>
      <c r="M41" s="71"/>
      <c r="O41" s="289">
        <f>NWM!N10</f>
        <v>4808197</v>
      </c>
      <c r="P41" s="290"/>
      <c r="Q41" s="102"/>
      <c r="R41" s="389"/>
      <c r="S41" s="354"/>
      <c r="T41" s="355"/>
      <c r="U41" s="290">
        <f>NWM!S10</f>
        <v>4808197</v>
      </c>
      <c r="V41" s="290"/>
      <c r="W41" s="147"/>
      <c r="X41" s="290" t="str">
        <f>NWM!U10</f>
        <v>-</v>
      </c>
      <c r="Y41" s="290"/>
      <c r="Z41" s="96"/>
    </row>
    <row r="42" spans="2:26">
      <c r="B42" s="70"/>
      <c r="E42" s="66" t="s">
        <v>249</v>
      </c>
      <c r="G42" s="142"/>
      <c r="H42" s="142"/>
      <c r="I42" s="142"/>
      <c r="J42" s="142"/>
      <c r="K42" s="142"/>
      <c r="M42" s="71"/>
      <c r="O42" s="260">
        <f>NWM!N11</f>
        <v>3648210</v>
      </c>
      <c r="P42" s="261"/>
      <c r="Q42" s="96"/>
      <c r="R42" s="386"/>
      <c r="S42" s="334"/>
      <c r="T42" s="335"/>
      <c r="U42" s="261">
        <f>NWM!S11</f>
        <v>3648210</v>
      </c>
      <c r="V42" s="261"/>
      <c r="W42" s="141"/>
      <c r="X42" s="261" t="str">
        <f>NWM!U11</f>
        <v>-</v>
      </c>
      <c r="Y42" s="261"/>
      <c r="Z42" s="96"/>
    </row>
    <row r="43" spans="2:26">
      <c r="B43" s="204"/>
      <c r="C43" s="136"/>
      <c r="E43" s="66" t="s">
        <v>250</v>
      </c>
      <c r="F43" s="146"/>
      <c r="G43" s="146"/>
      <c r="H43" s="146"/>
      <c r="I43" s="146"/>
      <c r="J43" s="146"/>
      <c r="K43" s="146"/>
      <c r="M43" s="71"/>
      <c r="O43" s="326">
        <f>NWM!N12</f>
        <v>1159987</v>
      </c>
      <c r="P43" s="327"/>
      <c r="Q43" s="100"/>
      <c r="R43" s="396"/>
      <c r="S43" s="397"/>
      <c r="T43" s="360"/>
      <c r="U43" s="327">
        <f>NWM!S12</f>
        <v>1159987</v>
      </c>
      <c r="V43" s="327"/>
      <c r="W43" s="138"/>
      <c r="X43" s="327" t="str">
        <f>NWM!U12</f>
        <v>-</v>
      </c>
      <c r="Y43" s="327"/>
      <c r="Z43" s="100"/>
    </row>
    <row r="44" spans="2:26" ht="14.25" thickBot="1">
      <c r="B44" s="70"/>
      <c r="C44" s="124"/>
      <c r="D44" s="124" t="s">
        <v>188</v>
      </c>
      <c r="E44" s="205"/>
      <c r="F44" s="145"/>
      <c r="G44" s="145"/>
      <c r="H44" s="145"/>
      <c r="I44" s="206"/>
      <c r="J44" s="206"/>
      <c r="K44" s="206"/>
      <c r="L44" s="124"/>
      <c r="M44" s="124"/>
      <c r="N44" s="124"/>
      <c r="O44" s="287">
        <f>NWM!N13</f>
        <v>511365</v>
      </c>
      <c r="P44" s="288"/>
      <c r="Q44" s="101"/>
      <c r="R44" s="398"/>
      <c r="S44" s="399"/>
      <c r="T44" s="358"/>
      <c r="U44" s="290">
        <f>NWM!S13</f>
        <v>511365</v>
      </c>
      <c r="V44" s="290"/>
      <c r="W44" s="147"/>
      <c r="X44" s="288" t="str">
        <f>NWM!U13</f>
        <v>-</v>
      </c>
      <c r="Y44" s="288"/>
      <c r="Z44" s="102"/>
    </row>
    <row r="45" spans="2:26">
      <c r="B45" s="144"/>
      <c r="D45" s="66" t="s">
        <v>251</v>
      </c>
      <c r="F45" s="146"/>
      <c r="G45" s="146"/>
      <c r="H45" s="146"/>
      <c r="I45" s="142"/>
      <c r="J45" s="142"/>
      <c r="K45" s="142"/>
      <c r="O45" s="387"/>
      <c r="P45" s="388"/>
      <c r="Q45" s="96"/>
      <c r="R45" s="391">
        <f>NWM!Q14</f>
        <v>31581</v>
      </c>
      <c r="S45" s="290"/>
      <c r="T45" s="147"/>
      <c r="U45" s="290">
        <f>NWM!S14</f>
        <v>-31581</v>
      </c>
      <c r="V45" s="290"/>
      <c r="W45" s="147"/>
      <c r="X45" s="334"/>
      <c r="Y45" s="334"/>
      <c r="Z45" s="390"/>
    </row>
    <row r="46" spans="2:26">
      <c r="B46" s="70"/>
      <c r="E46" s="146" t="s">
        <v>252</v>
      </c>
      <c r="F46" s="146"/>
      <c r="G46" s="146"/>
      <c r="H46" s="142"/>
      <c r="I46" s="142"/>
      <c r="J46" s="142"/>
      <c r="K46" s="142"/>
      <c r="O46" s="387"/>
      <c r="P46" s="388"/>
      <c r="Q46" s="96"/>
      <c r="R46" s="400">
        <f>NWM!Q15</f>
        <v>348075</v>
      </c>
      <c r="S46" s="261"/>
      <c r="T46" s="141"/>
      <c r="U46" s="261">
        <f>NWM!S15</f>
        <v>-348075</v>
      </c>
      <c r="V46" s="261"/>
      <c r="W46" s="141"/>
      <c r="X46" s="334"/>
      <c r="Y46" s="334"/>
      <c r="Z46" s="361"/>
    </row>
    <row r="47" spans="2:26">
      <c r="B47" s="70"/>
      <c r="E47" s="146" t="s">
        <v>253</v>
      </c>
      <c r="F47" s="146"/>
      <c r="G47" s="146"/>
      <c r="H47" s="146"/>
      <c r="I47" s="142"/>
      <c r="J47" s="142"/>
      <c r="K47" s="142"/>
      <c r="O47" s="387"/>
      <c r="P47" s="388"/>
      <c r="Q47" s="96"/>
      <c r="R47" s="400">
        <f>NWM!Q16</f>
        <v>-693643</v>
      </c>
      <c r="S47" s="261"/>
      <c r="T47" s="141"/>
      <c r="U47" s="261">
        <f>NWM!S16</f>
        <v>693643</v>
      </c>
      <c r="V47" s="261"/>
      <c r="W47" s="141"/>
      <c r="X47" s="334"/>
      <c r="Y47" s="334"/>
      <c r="Z47" s="361"/>
    </row>
    <row r="48" spans="2:26">
      <c r="B48" s="70"/>
      <c r="E48" s="146" t="s">
        <v>254</v>
      </c>
      <c r="F48" s="146"/>
      <c r="G48" s="146"/>
      <c r="H48" s="146"/>
      <c r="I48" s="142"/>
      <c r="J48" s="142"/>
      <c r="K48" s="142"/>
      <c r="O48" s="387"/>
      <c r="P48" s="388"/>
      <c r="Q48" s="96"/>
      <c r="R48" s="400">
        <f>NWM!Q17</f>
        <v>976222</v>
      </c>
      <c r="S48" s="261"/>
      <c r="T48" s="141"/>
      <c r="U48" s="261">
        <f>NWM!S17</f>
        <v>-976222</v>
      </c>
      <c r="V48" s="261"/>
      <c r="W48" s="141"/>
      <c r="X48" s="334"/>
      <c r="Y48" s="334"/>
      <c r="Z48" s="361"/>
    </row>
    <row r="49" spans="2:26">
      <c r="B49" s="70"/>
      <c r="E49" s="146" t="s">
        <v>255</v>
      </c>
      <c r="F49" s="146"/>
      <c r="G49" s="146"/>
      <c r="H49" s="146"/>
      <c r="I49" s="142"/>
      <c r="J49" s="72"/>
      <c r="K49" s="142"/>
      <c r="O49" s="387"/>
      <c r="P49" s="388"/>
      <c r="Q49" s="96"/>
      <c r="R49" s="400">
        <f>NWM!Q18</f>
        <v>-599073</v>
      </c>
      <c r="S49" s="261"/>
      <c r="T49" s="141"/>
      <c r="U49" s="261">
        <f>NWM!S18</f>
        <v>599073</v>
      </c>
      <c r="V49" s="261"/>
      <c r="W49" s="141"/>
      <c r="X49" s="334"/>
      <c r="Y49" s="334"/>
      <c r="Z49" s="361"/>
    </row>
    <row r="50" spans="2:26">
      <c r="B50" s="70"/>
      <c r="D50" s="66" t="s">
        <v>92</v>
      </c>
      <c r="F50" s="146"/>
      <c r="G50" s="142"/>
      <c r="H50" s="142"/>
      <c r="I50" s="142"/>
      <c r="J50" s="142"/>
      <c r="K50" s="142"/>
      <c r="O50" s="260">
        <f>NWM!N19</f>
        <v>15</v>
      </c>
      <c r="P50" s="261"/>
      <c r="Q50" s="96"/>
      <c r="R50" s="400">
        <f>NWM!Q19</f>
        <v>15</v>
      </c>
      <c r="S50" s="261"/>
      <c r="T50" s="141"/>
      <c r="U50" s="334"/>
      <c r="V50" s="334"/>
      <c r="W50" s="335"/>
      <c r="X50" s="334"/>
      <c r="Y50" s="334"/>
      <c r="Z50" s="361"/>
    </row>
    <row r="51" spans="2:26">
      <c r="B51" s="70"/>
      <c r="D51" s="66" t="s">
        <v>189</v>
      </c>
      <c r="F51" s="146"/>
      <c r="G51" s="146"/>
      <c r="H51" s="142"/>
      <c r="I51" s="142"/>
      <c r="J51" s="142"/>
      <c r="K51" s="142"/>
      <c r="M51" s="65"/>
      <c r="N51" s="65"/>
      <c r="O51" s="260">
        <f>NWM!N20</f>
        <v>299785</v>
      </c>
      <c r="P51" s="261"/>
      <c r="Q51" s="96"/>
      <c r="R51" s="400">
        <f>NWM!Q20</f>
        <v>299785</v>
      </c>
      <c r="S51" s="261"/>
      <c r="T51" s="141"/>
      <c r="U51" s="334"/>
      <c r="V51" s="334"/>
      <c r="W51" s="335"/>
      <c r="X51" s="334"/>
      <c r="Y51" s="334"/>
      <c r="Z51" s="361"/>
    </row>
    <row r="52" spans="2:26">
      <c r="B52" s="70"/>
      <c r="D52" s="146" t="s">
        <v>157</v>
      </c>
      <c r="F52" s="146"/>
      <c r="G52" s="146"/>
      <c r="H52" s="142"/>
      <c r="I52" s="142"/>
      <c r="J52" s="142"/>
      <c r="K52" s="142"/>
      <c r="M52" s="65"/>
      <c r="N52" s="65"/>
      <c r="O52" s="260" t="str">
        <f>NWM!N21</f>
        <v>-</v>
      </c>
      <c r="P52" s="261"/>
      <c r="Q52" s="96"/>
      <c r="R52" s="386"/>
      <c r="S52" s="334"/>
      <c r="T52" s="335"/>
      <c r="U52" s="334"/>
      <c r="V52" s="334"/>
      <c r="W52" s="335"/>
      <c r="X52" s="261" t="str">
        <f>NWM!U21</f>
        <v>-</v>
      </c>
      <c r="Y52" s="261"/>
      <c r="Z52" s="96"/>
    </row>
    <row r="53" spans="2:26">
      <c r="B53" s="70"/>
      <c r="D53" s="146" t="s">
        <v>158</v>
      </c>
      <c r="F53" s="146"/>
      <c r="G53" s="146"/>
      <c r="H53" s="142"/>
      <c r="I53" s="142"/>
      <c r="J53" s="142"/>
      <c r="K53" s="142"/>
      <c r="M53" s="65"/>
      <c r="N53" s="65"/>
      <c r="O53" s="260" t="str">
        <f>NWM!N22</f>
        <v>-</v>
      </c>
      <c r="P53" s="261"/>
      <c r="Q53" s="96"/>
      <c r="R53" s="386"/>
      <c r="S53" s="334"/>
      <c r="T53" s="335"/>
      <c r="U53" s="334"/>
      <c r="V53" s="334"/>
      <c r="W53" s="335"/>
      <c r="X53" s="261" t="str">
        <f>NWM!U22</f>
        <v>-</v>
      </c>
      <c r="Y53" s="261"/>
      <c r="Z53" s="96"/>
    </row>
    <row r="54" spans="2:26">
      <c r="B54" s="70"/>
      <c r="C54" s="136"/>
      <c r="D54" s="136" t="s">
        <v>14</v>
      </c>
      <c r="E54" s="136"/>
      <c r="F54" s="143"/>
      <c r="G54" s="143"/>
      <c r="H54" s="143"/>
      <c r="I54" s="148"/>
      <c r="J54" s="148"/>
      <c r="K54" s="148"/>
      <c r="L54" s="136"/>
      <c r="M54" s="136"/>
      <c r="N54" s="136"/>
      <c r="O54" s="260" t="str">
        <f>NWM!N23</f>
        <v>-</v>
      </c>
      <c r="P54" s="261"/>
      <c r="Q54" s="96"/>
      <c r="R54" s="401" t="str">
        <f>NWM!Q23</f>
        <v>-</v>
      </c>
      <c r="S54" s="327"/>
      <c r="T54" s="138"/>
      <c r="U54" s="327" t="str">
        <f>NWM!S23</f>
        <v>-</v>
      </c>
      <c r="V54" s="327"/>
      <c r="W54" s="138"/>
      <c r="X54" s="397"/>
      <c r="Y54" s="397"/>
      <c r="Z54" s="402"/>
    </row>
    <row r="55" spans="2:26">
      <c r="B55" s="144"/>
      <c r="C55" s="124" t="s">
        <v>190</v>
      </c>
      <c r="D55" s="155"/>
      <c r="E55" s="208"/>
      <c r="F55" s="152"/>
      <c r="G55" s="152"/>
      <c r="H55" s="153"/>
      <c r="I55" s="153"/>
      <c r="J55" s="154"/>
      <c r="K55" s="153"/>
      <c r="L55" s="155"/>
      <c r="M55" s="155"/>
      <c r="N55" s="155"/>
      <c r="O55" s="287">
        <f>NWM!N24</f>
        <v>811165</v>
      </c>
      <c r="P55" s="288"/>
      <c r="Q55" s="101"/>
      <c r="R55" s="404">
        <f>NWM!Q24</f>
        <v>331381</v>
      </c>
      <c r="S55" s="288"/>
      <c r="T55" s="212"/>
      <c r="U55" s="288">
        <f>NWM!S24</f>
        <v>479784</v>
      </c>
      <c r="V55" s="288"/>
      <c r="W55" s="212"/>
      <c r="X55" s="288" t="str">
        <f>NWM!U24</f>
        <v>-</v>
      </c>
      <c r="Y55" s="288"/>
      <c r="Z55" s="101"/>
    </row>
    <row r="56" spans="2:26" ht="14.25" thickBot="1">
      <c r="B56" s="149"/>
      <c r="C56" s="155" t="s">
        <v>82</v>
      </c>
      <c r="D56" s="155"/>
      <c r="E56" s="208"/>
      <c r="F56" s="152"/>
      <c r="G56" s="152"/>
      <c r="H56" s="153"/>
      <c r="I56" s="153"/>
      <c r="J56" s="154"/>
      <c r="K56" s="153"/>
      <c r="L56" s="155"/>
      <c r="M56" s="155"/>
      <c r="N56" s="155"/>
      <c r="O56" s="289">
        <f>NWM!N8</f>
        <v>10219908</v>
      </c>
      <c r="P56" s="290"/>
      <c r="Q56" s="102"/>
      <c r="R56" s="391">
        <f>NWM!Q8</f>
        <v>19615398</v>
      </c>
      <c r="S56" s="290"/>
      <c r="T56" s="147"/>
      <c r="U56" s="290">
        <f>NWM!S8</f>
        <v>-9395490</v>
      </c>
      <c r="V56" s="290"/>
      <c r="W56" s="147"/>
      <c r="X56" s="290" t="str">
        <f>NWM!U8</f>
        <v>-</v>
      </c>
      <c r="Y56" s="290"/>
      <c r="Z56" s="96"/>
    </row>
    <row r="57" spans="2:26" ht="14.25" thickBot="1">
      <c r="B57" s="103"/>
      <c r="C57" s="69" t="s">
        <v>191</v>
      </c>
      <c r="D57" s="69"/>
      <c r="E57" s="209"/>
      <c r="F57" s="69"/>
      <c r="G57" s="69"/>
      <c r="H57" s="69"/>
      <c r="I57" s="69"/>
      <c r="J57" s="69"/>
      <c r="K57" s="69"/>
      <c r="L57" s="69"/>
      <c r="M57" s="69"/>
      <c r="N57" s="69"/>
      <c r="O57" s="294">
        <f>NWM!N25</f>
        <v>11031073</v>
      </c>
      <c r="P57" s="295"/>
      <c r="Q57" s="99"/>
      <c r="R57" s="403">
        <f>NWM!Q25</f>
        <v>19946779</v>
      </c>
      <c r="S57" s="295"/>
      <c r="T57" s="158"/>
      <c r="U57" s="295">
        <f>NWM!S25</f>
        <v>-8915706</v>
      </c>
      <c r="V57" s="295"/>
      <c r="W57" s="158"/>
      <c r="X57" s="295" t="str">
        <f>NWM!U25</f>
        <v>-</v>
      </c>
      <c r="Y57" s="295"/>
      <c r="Z57" s="99"/>
    </row>
    <row r="58" spans="2:26" ht="12" customHeight="1"/>
  </sheetData>
  <mergeCells count="113">
    <mergeCell ref="O57:P57"/>
    <mergeCell ref="R57:S57"/>
    <mergeCell ref="U57:V57"/>
    <mergeCell ref="X57:Y57"/>
    <mergeCell ref="O55:P55"/>
    <mergeCell ref="R55:S55"/>
    <mergeCell ref="U55:V55"/>
    <mergeCell ref="X55:Y55"/>
    <mergeCell ref="O56:P56"/>
    <mergeCell ref="R56:S56"/>
    <mergeCell ref="U56:V56"/>
    <mergeCell ref="X56:Y56"/>
    <mergeCell ref="O53:P53"/>
    <mergeCell ref="X53:Y53"/>
    <mergeCell ref="O54:P54"/>
    <mergeCell ref="R54:S54"/>
    <mergeCell ref="U54:V54"/>
    <mergeCell ref="X54:Z54"/>
    <mergeCell ref="O51:P51"/>
    <mergeCell ref="R51:S51"/>
    <mergeCell ref="O52:P52"/>
    <mergeCell ref="X52:Y52"/>
    <mergeCell ref="R52:T52"/>
    <mergeCell ref="U51:W51"/>
    <mergeCell ref="X51:Z51"/>
    <mergeCell ref="O49:P49"/>
    <mergeCell ref="R49:S49"/>
    <mergeCell ref="U49:V49"/>
    <mergeCell ref="O50:P50"/>
    <mergeCell ref="R50:S50"/>
    <mergeCell ref="U50:W50"/>
    <mergeCell ref="X50:Z50"/>
    <mergeCell ref="R46:S46"/>
    <mergeCell ref="U46:V46"/>
    <mergeCell ref="X49:Z49"/>
    <mergeCell ref="O47:P47"/>
    <mergeCell ref="R47:S47"/>
    <mergeCell ref="U47:V47"/>
    <mergeCell ref="O48:P48"/>
    <mergeCell ref="R48:S48"/>
    <mergeCell ref="U48:V48"/>
    <mergeCell ref="X47:Z47"/>
    <mergeCell ref="X46:Z46"/>
    <mergeCell ref="U43:V43"/>
    <mergeCell ref="X43:Y43"/>
    <mergeCell ref="O44:P44"/>
    <mergeCell ref="U44:V44"/>
    <mergeCell ref="X44:Y44"/>
    <mergeCell ref="R43:T43"/>
    <mergeCell ref="R44:T44"/>
    <mergeCell ref="O45:P45"/>
    <mergeCell ref="X48:Z48"/>
    <mergeCell ref="O41:P41"/>
    <mergeCell ref="U41:V41"/>
    <mergeCell ref="X41:Y41"/>
    <mergeCell ref="X39:Z39"/>
    <mergeCell ref="O38:P38"/>
    <mergeCell ref="R53:T53"/>
    <mergeCell ref="U52:W52"/>
    <mergeCell ref="U53:W53"/>
    <mergeCell ref="O39:P39"/>
    <mergeCell ref="O40:P40"/>
    <mergeCell ref="U40:V40"/>
    <mergeCell ref="O42:P42"/>
    <mergeCell ref="U42:V42"/>
    <mergeCell ref="O46:P46"/>
    <mergeCell ref="X42:Y42"/>
    <mergeCell ref="R41:T41"/>
    <mergeCell ref="R42:T42"/>
    <mergeCell ref="X45:Z45"/>
    <mergeCell ref="R45:S45"/>
    <mergeCell ref="U45:V45"/>
    <mergeCell ref="X40:Y40"/>
    <mergeCell ref="R40:T40"/>
    <mergeCell ref="R39:T39"/>
    <mergeCell ref="O43:P43"/>
    <mergeCell ref="O14:P14"/>
    <mergeCell ref="O15:P15"/>
    <mergeCell ref="O29:P29"/>
    <mergeCell ref="O30:P30"/>
    <mergeCell ref="O31:P31"/>
    <mergeCell ref="O32:P32"/>
    <mergeCell ref="O33:P33"/>
    <mergeCell ref="U39:W39"/>
    <mergeCell ref="R38:Z38"/>
    <mergeCell ref="O35:P35"/>
    <mergeCell ref="O36:P36"/>
    <mergeCell ref="O37:P37"/>
    <mergeCell ref="O34:P34"/>
    <mergeCell ref="E1:Y1"/>
    <mergeCell ref="C2:Y2"/>
    <mergeCell ref="O23:P23"/>
    <mergeCell ref="O24:P24"/>
    <mergeCell ref="O16:P16"/>
    <mergeCell ref="O25:P25"/>
    <mergeCell ref="O26:P26"/>
    <mergeCell ref="O27:P27"/>
    <mergeCell ref="O28:P28"/>
    <mergeCell ref="O6:Q6"/>
    <mergeCell ref="B6:N6"/>
    <mergeCell ref="O19:P19"/>
    <mergeCell ref="O20:P20"/>
    <mergeCell ref="O21:P21"/>
    <mergeCell ref="O22:P22"/>
    <mergeCell ref="O17:P17"/>
    <mergeCell ref="O18:P18"/>
    <mergeCell ref="O7:P7"/>
    <mergeCell ref="O8:P8"/>
    <mergeCell ref="O9:P9"/>
    <mergeCell ref="O10:P10"/>
    <mergeCell ref="O11:P11"/>
    <mergeCell ref="O12:P12"/>
    <mergeCell ref="O13:P13"/>
  </mergeCells>
  <phoneticPr fontId="4"/>
  <printOptions horizontalCentered="1"/>
  <pageMargins left="0" right="0" top="0.51181102362204722" bottom="0.59055118110236227" header="0.35433070866141736" footer="0.31496062992125984"/>
  <pageSetup paperSize="9" scale="94" orientation="portrait" r:id="rId1"/>
  <colBreaks count="1" manualBreakCount="1">
    <brk id="26"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Q122"/>
  <sheetViews>
    <sheetView showGridLines="0" zoomScaleNormal="100" zoomScaleSheetLayoutView="110" workbookViewId="0"/>
  </sheetViews>
  <sheetFormatPr defaultRowHeight="18" customHeight="1" outlineLevelRow="2"/>
  <cols>
    <col min="1" max="1" width="0.625" style="66" customWidth="1" collapsed="1"/>
    <col min="2" max="2" width="0.5" style="66" customWidth="1" collapsed="1"/>
    <col min="3" max="11" width="2.875" style="66" customWidth="1" collapsed="1"/>
    <col min="12" max="12" width="13" style="66" customWidth="1" collapsed="1"/>
    <col min="13" max="14" width="8.375" style="66" customWidth="1" collapsed="1"/>
    <col min="15" max="15" width="0.5" style="66" customWidth="1" collapsed="1"/>
    <col min="16" max="16" width="0.625" style="66" customWidth="1" collapsed="1"/>
    <col min="17" max="16384" width="9" style="66" collapsed="1"/>
  </cols>
  <sheetData>
    <row r="1" spans="2:17" ht="18" customHeight="1">
      <c r="C1" s="277" t="s">
        <v>162</v>
      </c>
      <c r="D1" s="277"/>
      <c r="E1" s="277"/>
      <c r="F1" s="277"/>
      <c r="G1" s="277"/>
      <c r="H1" s="277"/>
      <c r="I1" s="277"/>
      <c r="J1" s="277"/>
      <c r="K1" s="277"/>
      <c r="L1" s="277"/>
      <c r="M1" s="277"/>
      <c r="N1" s="277"/>
      <c r="O1" s="64"/>
    </row>
    <row r="2" spans="2:17" ht="18" customHeight="1">
      <c r="C2" s="323" t="s">
        <v>196</v>
      </c>
      <c r="D2" s="323"/>
      <c r="E2" s="323"/>
      <c r="F2" s="323"/>
      <c r="G2" s="323"/>
      <c r="H2" s="323"/>
      <c r="I2" s="323"/>
      <c r="J2" s="323"/>
      <c r="K2" s="323"/>
      <c r="L2" s="323"/>
      <c r="M2" s="323"/>
      <c r="N2" s="323"/>
      <c r="O2" s="235"/>
    </row>
    <row r="3" spans="2:17" ht="15.95" customHeight="1">
      <c r="H3" s="243" t="str">
        <f>"自　" &amp; Q6</f>
        <v>自　令和3年4月1日</v>
      </c>
      <c r="O3" s="65"/>
    </row>
    <row r="4" spans="2:17" ht="15.95" customHeight="1">
      <c r="H4" s="243" t="str">
        <f>"至　" &amp; Q7</f>
        <v>至　令和4年3月31日</v>
      </c>
      <c r="O4" s="65"/>
    </row>
    <row r="5" spans="2:17" ht="17.25" customHeight="1" thickBot="1">
      <c r="C5" s="66" t="str">
        <f>IF(C67=0,"",C67)</f>
        <v/>
      </c>
      <c r="N5" s="68" t="str">
        <f>"（単位：" &amp; Q5 &amp; "）"</f>
        <v>（単位：千円）</v>
      </c>
      <c r="O5" s="68"/>
      <c r="Q5" s="66" t="str">
        <f>IF(N67=1000,"千円",IF(N67=1000000,"百万円","円"))</f>
        <v>千円</v>
      </c>
    </row>
    <row r="6" spans="2:17" ht="13.5">
      <c r="B6" s="350" t="s">
        <v>0</v>
      </c>
      <c r="C6" s="348"/>
      <c r="D6" s="348"/>
      <c r="E6" s="348"/>
      <c r="F6" s="348"/>
      <c r="G6" s="348"/>
      <c r="H6" s="348"/>
      <c r="I6" s="348"/>
      <c r="J6" s="348"/>
      <c r="K6" s="348"/>
      <c r="L6" s="351"/>
      <c r="M6" s="347" t="s">
        <v>1</v>
      </c>
      <c r="N6" s="348"/>
      <c r="O6" s="410"/>
      <c r="Q6" s="66" t="str">
        <f>TEXT(C65,"ggge年m月d日")</f>
        <v>令和3年4月1日</v>
      </c>
    </row>
    <row r="7" spans="2:17" ht="14.25" thickBot="1">
      <c r="B7" s="352"/>
      <c r="C7" s="300"/>
      <c r="D7" s="300"/>
      <c r="E7" s="300"/>
      <c r="F7" s="300"/>
      <c r="G7" s="300"/>
      <c r="H7" s="300"/>
      <c r="I7" s="300"/>
      <c r="J7" s="300"/>
      <c r="K7" s="300"/>
      <c r="L7" s="301"/>
      <c r="M7" s="349"/>
      <c r="N7" s="300"/>
      <c r="O7" s="411"/>
      <c r="Q7" s="66" t="str">
        <f>TEXT(C66,"ggge年m月d日")</f>
        <v>令和4年3月31日</v>
      </c>
    </row>
    <row r="8" spans="2:17" s="65" customFormat="1" ht="13.5">
      <c r="B8" s="133"/>
      <c r="C8" s="71" t="s">
        <v>97</v>
      </c>
      <c r="D8" s="146"/>
      <c r="E8" s="146"/>
      <c r="F8" s="142"/>
      <c r="G8" s="142"/>
      <c r="H8" s="66"/>
      <c r="I8" s="142"/>
      <c r="J8" s="66"/>
      <c r="K8" s="66"/>
      <c r="L8" s="84"/>
      <c r="M8" s="273"/>
      <c r="N8" s="274"/>
      <c r="O8" s="85"/>
    </row>
    <row r="9" spans="2:17" ht="13.5">
      <c r="B9" s="70"/>
      <c r="C9" s="71"/>
      <c r="D9" s="146" t="s">
        <v>98</v>
      </c>
      <c r="E9" s="146"/>
      <c r="F9" s="142"/>
      <c r="G9" s="142"/>
      <c r="I9" s="142"/>
      <c r="L9" s="84"/>
      <c r="M9" s="260">
        <f t="shared" ref="M9:M29" si="0">IF(ABS(M71)&lt;$N$67,IF(ABS(M71)&gt;0,0,"-"),ROUND(M71/$N$67,0))</f>
        <v>4390149</v>
      </c>
      <c r="N9" s="261"/>
      <c r="O9" s="96"/>
    </row>
    <row r="10" spans="2:17" ht="13.5">
      <c r="B10" s="70"/>
      <c r="C10" s="71"/>
      <c r="D10" s="146"/>
      <c r="E10" s="146" t="s">
        <v>99</v>
      </c>
      <c r="F10" s="142"/>
      <c r="G10" s="142"/>
      <c r="H10" s="142"/>
      <c r="I10" s="142"/>
      <c r="L10" s="84"/>
      <c r="M10" s="260">
        <f t="shared" si="0"/>
        <v>2554105</v>
      </c>
      <c r="N10" s="261"/>
      <c r="O10" s="96"/>
    </row>
    <row r="11" spans="2:17" ht="13.5">
      <c r="B11" s="70"/>
      <c r="C11" s="71"/>
      <c r="D11" s="146"/>
      <c r="E11" s="146"/>
      <c r="F11" s="227" t="s">
        <v>100</v>
      </c>
      <c r="G11" s="142"/>
      <c r="H11" s="142"/>
      <c r="I11" s="142"/>
      <c r="L11" s="84"/>
      <c r="M11" s="260">
        <f t="shared" si="0"/>
        <v>991715</v>
      </c>
      <c r="N11" s="261"/>
      <c r="O11" s="96"/>
    </row>
    <row r="12" spans="2:17" ht="13.5">
      <c r="B12" s="70"/>
      <c r="C12" s="71"/>
      <c r="D12" s="146"/>
      <c r="E12" s="146"/>
      <c r="F12" s="227" t="s">
        <v>101</v>
      </c>
      <c r="G12" s="142"/>
      <c r="H12" s="142"/>
      <c r="I12" s="142"/>
      <c r="L12" s="84"/>
      <c r="M12" s="260">
        <f t="shared" si="0"/>
        <v>1489361</v>
      </c>
      <c r="N12" s="261"/>
      <c r="O12" s="96"/>
    </row>
    <row r="13" spans="2:17" ht="13.5">
      <c r="B13" s="70"/>
      <c r="F13" s="77" t="s">
        <v>102</v>
      </c>
      <c r="L13" s="84"/>
      <c r="M13" s="260">
        <f t="shared" si="0"/>
        <v>54373</v>
      </c>
      <c r="N13" s="261"/>
      <c r="O13" s="96"/>
    </row>
    <row r="14" spans="2:17" ht="13.5">
      <c r="B14" s="70"/>
      <c r="C14" s="72"/>
      <c r="D14" s="72"/>
      <c r="F14" s="72" t="s">
        <v>103</v>
      </c>
      <c r="G14" s="72"/>
      <c r="H14" s="72"/>
      <c r="I14" s="72"/>
      <c r="L14" s="84"/>
      <c r="M14" s="260">
        <f t="shared" si="0"/>
        <v>18656</v>
      </c>
      <c r="N14" s="261"/>
      <c r="O14" s="96"/>
    </row>
    <row r="15" spans="2:17" ht="13.5">
      <c r="B15" s="70"/>
      <c r="D15" s="72"/>
      <c r="E15" s="77" t="s">
        <v>104</v>
      </c>
      <c r="F15" s="72"/>
      <c r="G15" s="72"/>
      <c r="H15" s="72"/>
      <c r="I15" s="72"/>
      <c r="L15" s="84"/>
      <c r="M15" s="260">
        <f t="shared" si="0"/>
        <v>1836044</v>
      </c>
      <c r="N15" s="261"/>
      <c r="O15" s="96"/>
    </row>
    <row r="16" spans="2:17" ht="13.5">
      <c r="B16" s="70"/>
      <c r="D16" s="72"/>
      <c r="E16" s="72"/>
      <c r="F16" s="77" t="s">
        <v>105</v>
      </c>
      <c r="G16" s="72"/>
      <c r="H16" s="72"/>
      <c r="I16" s="72"/>
      <c r="L16" s="84"/>
      <c r="M16" s="260">
        <f t="shared" si="0"/>
        <v>1731148</v>
      </c>
      <c r="N16" s="261"/>
      <c r="O16" s="96"/>
    </row>
    <row r="17" spans="2:15" ht="13.5">
      <c r="B17" s="70"/>
      <c r="D17" s="72"/>
      <c r="E17" s="72"/>
      <c r="F17" s="77" t="s">
        <v>257</v>
      </c>
      <c r="G17" s="72"/>
      <c r="H17" s="72"/>
      <c r="I17" s="72"/>
      <c r="L17" s="84"/>
      <c r="M17" s="260">
        <f t="shared" si="0"/>
        <v>96365</v>
      </c>
      <c r="N17" s="261"/>
      <c r="O17" s="96"/>
    </row>
    <row r="18" spans="2:15" ht="13.5" hidden="1">
      <c r="B18" s="70"/>
      <c r="D18" s="72"/>
      <c r="E18" s="72"/>
      <c r="F18" s="77" t="s">
        <v>214</v>
      </c>
      <c r="G18" s="72"/>
      <c r="H18" s="72"/>
      <c r="I18" s="72"/>
      <c r="L18" s="84"/>
      <c r="M18" s="260" t="str">
        <f t="shared" si="0"/>
        <v>-</v>
      </c>
      <c r="N18" s="261"/>
      <c r="O18" s="96"/>
    </row>
    <row r="19" spans="2:15" ht="13.5">
      <c r="B19" s="70"/>
      <c r="E19" s="71"/>
      <c r="F19" s="72" t="s">
        <v>259</v>
      </c>
      <c r="H19" s="72"/>
      <c r="I19" s="72"/>
      <c r="L19" s="84"/>
      <c r="M19" s="260">
        <f t="shared" si="0"/>
        <v>8531</v>
      </c>
      <c r="N19" s="261"/>
      <c r="O19" s="96"/>
    </row>
    <row r="20" spans="2:15" ht="13.5">
      <c r="B20" s="70"/>
      <c r="D20" s="66" t="s">
        <v>260</v>
      </c>
      <c r="E20" s="71"/>
      <c r="F20" s="72"/>
      <c r="G20" s="72"/>
      <c r="H20" s="72"/>
      <c r="I20" s="72"/>
      <c r="L20" s="84"/>
      <c r="M20" s="260">
        <f t="shared" si="0"/>
        <v>5426814</v>
      </c>
      <c r="N20" s="261"/>
      <c r="O20" s="96"/>
    </row>
    <row r="21" spans="2:15" ht="13.5">
      <c r="B21" s="70"/>
      <c r="E21" s="76" t="s">
        <v>261</v>
      </c>
      <c r="F21" s="72"/>
      <c r="G21" s="72"/>
      <c r="H21" s="72"/>
      <c r="I21" s="72"/>
      <c r="L21" s="84"/>
      <c r="M21" s="260">
        <f t="shared" si="0"/>
        <v>3664785</v>
      </c>
      <c r="N21" s="261"/>
      <c r="O21" s="96"/>
    </row>
    <row r="22" spans="2:15" ht="13.5">
      <c r="B22" s="70"/>
      <c r="E22" s="76" t="s">
        <v>262</v>
      </c>
      <c r="F22" s="72"/>
      <c r="G22" s="72"/>
      <c r="H22" s="72"/>
      <c r="I22" s="72"/>
      <c r="L22" s="84"/>
      <c r="M22" s="260">
        <f t="shared" si="0"/>
        <v>1020173</v>
      </c>
      <c r="N22" s="261"/>
      <c r="O22" s="96"/>
    </row>
    <row r="23" spans="2:15" ht="13.5">
      <c r="B23" s="70"/>
      <c r="E23" s="76" t="s">
        <v>263</v>
      </c>
      <c r="F23" s="72"/>
      <c r="G23" s="72"/>
      <c r="H23" s="72"/>
      <c r="I23" s="72"/>
      <c r="L23" s="84"/>
      <c r="M23" s="260">
        <f t="shared" si="0"/>
        <v>215800</v>
      </c>
      <c r="N23" s="261"/>
      <c r="O23" s="96"/>
    </row>
    <row r="24" spans="2:15" ht="13.5">
      <c r="B24" s="70"/>
      <c r="E24" s="71" t="s">
        <v>264</v>
      </c>
      <c r="F24" s="72"/>
      <c r="G24" s="72"/>
      <c r="H24" s="72"/>
      <c r="I24" s="71"/>
      <c r="L24" s="84"/>
      <c r="M24" s="260">
        <f t="shared" si="0"/>
        <v>526056</v>
      </c>
      <c r="N24" s="261"/>
      <c r="O24" s="96"/>
    </row>
    <row r="25" spans="2:15" ht="13.5">
      <c r="B25" s="70"/>
      <c r="D25" s="66" t="s">
        <v>265</v>
      </c>
      <c r="E25" s="71"/>
      <c r="F25" s="72"/>
      <c r="G25" s="72"/>
      <c r="H25" s="72"/>
      <c r="I25" s="71"/>
      <c r="L25" s="84"/>
      <c r="M25" s="260" t="str">
        <f t="shared" si="0"/>
        <v>-</v>
      </c>
      <c r="N25" s="261"/>
      <c r="O25" s="96"/>
    </row>
    <row r="26" spans="2:15" ht="13.5">
      <c r="B26" s="70"/>
      <c r="E26" s="76" t="s">
        <v>266</v>
      </c>
      <c r="F26" s="72"/>
      <c r="G26" s="72"/>
      <c r="H26" s="72"/>
      <c r="I26" s="72"/>
      <c r="L26" s="84"/>
      <c r="M26" s="260" t="str">
        <f t="shared" si="0"/>
        <v>-</v>
      </c>
      <c r="N26" s="261"/>
      <c r="O26" s="96"/>
    </row>
    <row r="27" spans="2:15" ht="13.5">
      <c r="B27" s="70"/>
      <c r="E27" s="71" t="s">
        <v>258</v>
      </c>
      <c r="F27" s="72"/>
      <c r="G27" s="72"/>
      <c r="H27" s="72"/>
      <c r="I27" s="72"/>
      <c r="L27" s="84"/>
      <c r="M27" s="260" t="str">
        <f t="shared" si="0"/>
        <v>-</v>
      </c>
      <c r="N27" s="261"/>
      <c r="O27" s="96"/>
    </row>
    <row r="28" spans="2:15" ht="13.5">
      <c r="B28" s="204"/>
      <c r="D28" s="66" t="s">
        <v>267</v>
      </c>
      <c r="E28" s="71"/>
      <c r="F28" s="72"/>
      <c r="G28" s="72"/>
      <c r="H28" s="72"/>
      <c r="I28" s="72"/>
      <c r="L28" s="84"/>
      <c r="M28" s="260" t="str">
        <f t="shared" si="0"/>
        <v>-</v>
      </c>
      <c r="N28" s="261"/>
      <c r="O28" s="96"/>
    </row>
    <row r="29" spans="2:15" ht="13.5">
      <c r="B29" s="204"/>
      <c r="C29" s="124" t="s">
        <v>268</v>
      </c>
      <c r="D29" s="124"/>
      <c r="E29" s="123"/>
      <c r="F29" s="228"/>
      <c r="G29" s="228"/>
      <c r="H29" s="228"/>
      <c r="I29" s="228"/>
      <c r="J29" s="124"/>
      <c r="K29" s="124"/>
      <c r="L29" s="207"/>
      <c r="M29" s="287">
        <f t="shared" si="0"/>
        <v>1036666</v>
      </c>
      <c r="N29" s="288"/>
      <c r="O29" s="102"/>
    </row>
    <row r="30" spans="2:15" ht="13.5">
      <c r="B30" s="70"/>
      <c r="C30" s="66" t="s">
        <v>269</v>
      </c>
      <c r="E30" s="71"/>
      <c r="F30" s="72"/>
      <c r="G30" s="72"/>
      <c r="H30" s="72"/>
      <c r="I30" s="71"/>
      <c r="L30" s="84"/>
      <c r="M30" s="260"/>
      <c r="N30" s="261"/>
      <c r="O30" s="102"/>
    </row>
    <row r="31" spans="2:15" ht="13.5">
      <c r="B31" s="70"/>
      <c r="D31" s="66" t="s">
        <v>270</v>
      </c>
      <c r="E31" s="71"/>
      <c r="F31" s="72"/>
      <c r="G31" s="72"/>
      <c r="H31" s="72"/>
      <c r="I31" s="72"/>
      <c r="L31" s="84"/>
      <c r="M31" s="260">
        <f t="shared" ref="M31:M43" si="1">IF(ABS(M93)&lt;$N$67,IF(ABS(M93)&gt;0,0,"-"),ROUND(M93/$N$67,0))</f>
        <v>1283749</v>
      </c>
      <c r="N31" s="261"/>
      <c r="O31" s="96"/>
    </row>
    <row r="32" spans="2:15" ht="13.5">
      <c r="B32" s="70"/>
      <c r="E32" s="76" t="s">
        <v>271</v>
      </c>
      <c r="F32" s="72"/>
      <c r="G32" s="72"/>
      <c r="H32" s="72"/>
      <c r="I32" s="72"/>
      <c r="L32" s="84"/>
      <c r="M32" s="260">
        <f t="shared" si="1"/>
        <v>348075</v>
      </c>
      <c r="N32" s="261"/>
      <c r="O32" s="96"/>
    </row>
    <row r="33" spans="2:15" ht="13.5">
      <c r="B33" s="70"/>
      <c r="E33" s="76" t="s">
        <v>119</v>
      </c>
      <c r="F33" s="72"/>
      <c r="G33" s="72"/>
      <c r="H33" s="72"/>
      <c r="I33" s="72"/>
      <c r="L33" s="84"/>
      <c r="M33" s="260">
        <f t="shared" si="1"/>
        <v>869314</v>
      </c>
      <c r="N33" s="261"/>
      <c r="O33" s="96"/>
    </row>
    <row r="34" spans="2:15" ht="13.5">
      <c r="B34" s="70"/>
      <c r="E34" s="76" t="s">
        <v>120</v>
      </c>
      <c r="F34" s="72"/>
      <c r="G34" s="72"/>
      <c r="H34" s="72"/>
      <c r="I34" s="72"/>
      <c r="L34" s="84"/>
      <c r="M34" s="260" t="str">
        <f t="shared" si="1"/>
        <v>-</v>
      </c>
      <c r="N34" s="261"/>
      <c r="O34" s="96"/>
    </row>
    <row r="35" spans="2:15" ht="13.5">
      <c r="B35" s="70"/>
      <c r="E35" s="76" t="s">
        <v>121</v>
      </c>
      <c r="F35" s="72"/>
      <c r="G35" s="72"/>
      <c r="H35" s="72"/>
      <c r="I35" s="72"/>
      <c r="L35" s="84"/>
      <c r="M35" s="260">
        <f t="shared" si="1"/>
        <v>66360</v>
      </c>
      <c r="N35" s="261"/>
      <c r="O35" s="96"/>
    </row>
    <row r="36" spans="2:15" ht="13.5">
      <c r="B36" s="70"/>
      <c r="E36" s="71" t="s">
        <v>103</v>
      </c>
      <c r="F36" s="72"/>
      <c r="G36" s="72"/>
      <c r="H36" s="72"/>
      <c r="I36" s="72"/>
      <c r="L36" s="84"/>
      <c r="M36" s="260" t="str">
        <f t="shared" si="1"/>
        <v>-</v>
      </c>
      <c r="N36" s="261"/>
      <c r="O36" s="96"/>
    </row>
    <row r="37" spans="2:15" ht="13.5">
      <c r="B37" s="70"/>
      <c r="D37" s="66" t="s">
        <v>122</v>
      </c>
      <c r="E37" s="71"/>
      <c r="F37" s="72"/>
      <c r="G37" s="72"/>
      <c r="H37" s="72"/>
      <c r="I37" s="71"/>
      <c r="L37" s="84"/>
      <c r="M37" s="260">
        <f t="shared" si="1"/>
        <v>732770</v>
      </c>
      <c r="N37" s="261"/>
      <c r="O37" s="96"/>
    </row>
    <row r="38" spans="2:15" ht="13.5">
      <c r="B38" s="70"/>
      <c r="E38" s="76" t="s">
        <v>109</v>
      </c>
      <c r="F38" s="72"/>
      <c r="G38" s="72"/>
      <c r="H38" s="72"/>
      <c r="I38" s="71"/>
      <c r="L38" s="84"/>
      <c r="M38" s="260">
        <f t="shared" si="1"/>
        <v>139814</v>
      </c>
      <c r="N38" s="261"/>
      <c r="O38" s="96"/>
    </row>
    <row r="39" spans="2:15" ht="13.5">
      <c r="B39" s="70"/>
      <c r="E39" s="76" t="s">
        <v>123</v>
      </c>
      <c r="F39" s="72"/>
      <c r="G39" s="72"/>
      <c r="H39" s="72"/>
      <c r="I39" s="71"/>
      <c r="L39" s="84"/>
      <c r="M39" s="260">
        <f t="shared" si="1"/>
        <v>517463</v>
      </c>
      <c r="N39" s="261"/>
      <c r="O39" s="96"/>
    </row>
    <row r="40" spans="2:15" ht="13.5">
      <c r="B40" s="70"/>
      <c r="E40" s="76" t="s">
        <v>124</v>
      </c>
      <c r="F40" s="72"/>
      <c r="H40" s="72"/>
      <c r="I40" s="72"/>
      <c r="L40" s="84"/>
      <c r="M40" s="260">
        <f t="shared" si="1"/>
        <v>66149</v>
      </c>
      <c r="N40" s="261"/>
      <c r="O40" s="96"/>
    </row>
    <row r="41" spans="2:15" ht="13.5">
      <c r="B41" s="70"/>
      <c r="E41" s="76" t="s">
        <v>125</v>
      </c>
      <c r="F41" s="72"/>
      <c r="H41" s="72"/>
      <c r="I41" s="72"/>
      <c r="L41" s="84"/>
      <c r="M41" s="260">
        <f t="shared" si="1"/>
        <v>9344</v>
      </c>
      <c r="N41" s="261"/>
      <c r="O41" s="96"/>
    </row>
    <row r="42" spans="2:15" ht="13.5">
      <c r="B42" s="70"/>
      <c r="E42" s="71" t="s">
        <v>111</v>
      </c>
      <c r="F42" s="72"/>
      <c r="G42" s="72"/>
      <c r="H42" s="72"/>
      <c r="I42" s="72"/>
      <c r="L42" s="84"/>
      <c r="M42" s="260" t="str">
        <f t="shared" si="1"/>
        <v>-</v>
      </c>
      <c r="N42" s="261"/>
      <c r="O42" s="96"/>
    </row>
    <row r="43" spans="2:15" ht="13.5">
      <c r="B43" s="203"/>
      <c r="C43" s="124" t="s">
        <v>126</v>
      </c>
      <c r="D43" s="124"/>
      <c r="E43" s="123"/>
      <c r="F43" s="228"/>
      <c r="G43" s="228"/>
      <c r="H43" s="228"/>
      <c r="I43" s="228"/>
      <c r="J43" s="124"/>
      <c r="K43" s="124"/>
      <c r="L43" s="207"/>
      <c r="M43" s="287">
        <f t="shared" si="1"/>
        <v>-550979</v>
      </c>
      <c r="N43" s="288"/>
      <c r="O43" s="102"/>
    </row>
    <row r="44" spans="2:15" ht="13.5">
      <c r="B44" s="70"/>
      <c r="C44" s="66" t="s">
        <v>127</v>
      </c>
      <c r="E44" s="71"/>
      <c r="F44" s="72"/>
      <c r="G44" s="72"/>
      <c r="H44" s="72"/>
      <c r="I44" s="72"/>
      <c r="L44" s="84"/>
      <c r="M44" s="260"/>
      <c r="N44" s="261"/>
      <c r="O44" s="102"/>
    </row>
    <row r="45" spans="2:15" ht="13.5">
      <c r="B45" s="70"/>
      <c r="D45" s="66" t="s">
        <v>128</v>
      </c>
      <c r="E45" s="71"/>
      <c r="F45" s="72"/>
      <c r="G45" s="72"/>
      <c r="H45" s="72"/>
      <c r="I45" s="72"/>
      <c r="L45" s="84"/>
      <c r="M45" s="260">
        <f t="shared" ref="M45:M54" si="2">IF(ABS(M107)&lt;$N$67,IF(ABS(M107)&gt;0,0,"-"),ROUND(M107/$N$67,0))</f>
        <v>911518</v>
      </c>
      <c r="N45" s="261"/>
      <c r="O45" s="96"/>
    </row>
    <row r="46" spans="2:15" ht="13.5">
      <c r="B46" s="70"/>
      <c r="E46" s="76" t="s">
        <v>150</v>
      </c>
      <c r="F46" s="72"/>
      <c r="G46" s="72"/>
      <c r="H46" s="72"/>
      <c r="I46" s="72"/>
      <c r="L46" s="84"/>
      <c r="M46" s="260">
        <f t="shared" si="2"/>
        <v>911518</v>
      </c>
      <c r="N46" s="261"/>
      <c r="O46" s="96"/>
    </row>
    <row r="47" spans="2:15" ht="13.5">
      <c r="B47" s="70"/>
      <c r="E47" s="71" t="s">
        <v>103</v>
      </c>
      <c r="F47" s="72"/>
      <c r="G47" s="72"/>
      <c r="H47" s="72"/>
      <c r="I47" s="72"/>
      <c r="L47" s="84"/>
      <c r="M47" s="260" t="str">
        <f t="shared" si="2"/>
        <v>-</v>
      </c>
      <c r="N47" s="261"/>
      <c r="O47" s="96"/>
    </row>
    <row r="48" spans="2:15" ht="13.5">
      <c r="B48" s="70"/>
      <c r="D48" s="66" t="s">
        <v>129</v>
      </c>
      <c r="E48" s="71"/>
      <c r="F48" s="72"/>
      <c r="G48" s="72"/>
      <c r="H48" s="72"/>
      <c r="I48" s="72"/>
      <c r="L48" s="84"/>
      <c r="M48" s="260">
        <f t="shared" si="2"/>
        <v>475377</v>
      </c>
      <c r="N48" s="261"/>
      <c r="O48" s="96"/>
    </row>
    <row r="49" spans="2:15" ht="13.5">
      <c r="B49" s="70"/>
      <c r="E49" s="76" t="s">
        <v>151</v>
      </c>
      <c r="F49" s="72"/>
      <c r="G49" s="72"/>
      <c r="H49" s="72"/>
      <c r="I49" s="142"/>
      <c r="L49" s="84"/>
      <c r="M49" s="260">
        <f t="shared" si="2"/>
        <v>475377</v>
      </c>
      <c r="N49" s="261"/>
      <c r="O49" s="96"/>
    </row>
    <row r="50" spans="2:15" ht="13.5">
      <c r="B50" s="70"/>
      <c r="E50" s="71" t="s">
        <v>111</v>
      </c>
      <c r="F50" s="72"/>
      <c r="G50" s="72"/>
      <c r="H50" s="72"/>
      <c r="I50" s="229"/>
      <c r="L50" s="84"/>
      <c r="M50" s="260" t="str">
        <f t="shared" si="2"/>
        <v>-</v>
      </c>
      <c r="N50" s="261"/>
      <c r="O50" s="96"/>
    </row>
    <row r="51" spans="2:15" ht="13.5">
      <c r="B51" s="203"/>
      <c r="C51" s="124" t="s">
        <v>130</v>
      </c>
      <c r="D51" s="124"/>
      <c r="E51" s="123"/>
      <c r="F51" s="228"/>
      <c r="G51" s="228"/>
      <c r="H51" s="228"/>
      <c r="I51" s="230"/>
      <c r="J51" s="124"/>
      <c r="K51" s="124"/>
      <c r="L51" s="207"/>
      <c r="M51" s="287">
        <f t="shared" si="2"/>
        <v>-436141</v>
      </c>
      <c r="N51" s="288"/>
      <c r="O51" s="101"/>
    </row>
    <row r="52" spans="2:15" ht="13.5">
      <c r="B52" s="203"/>
      <c r="C52" s="408" t="s">
        <v>131</v>
      </c>
      <c r="D52" s="408"/>
      <c r="E52" s="408"/>
      <c r="F52" s="408"/>
      <c r="G52" s="408"/>
      <c r="H52" s="408"/>
      <c r="I52" s="408"/>
      <c r="J52" s="408"/>
      <c r="K52" s="408"/>
      <c r="L52" s="409"/>
      <c r="M52" s="287">
        <f t="shared" si="2"/>
        <v>49546</v>
      </c>
      <c r="N52" s="288"/>
      <c r="O52" s="96"/>
    </row>
    <row r="53" spans="2:15" ht="14.25" thickBot="1">
      <c r="B53" s="70"/>
      <c r="C53" s="418" t="s">
        <v>132</v>
      </c>
      <c r="D53" s="418"/>
      <c r="E53" s="418"/>
      <c r="F53" s="418"/>
      <c r="G53" s="418"/>
      <c r="H53" s="418"/>
      <c r="I53" s="418"/>
      <c r="J53" s="418"/>
      <c r="K53" s="418"/>
      <c r="L53" s="419"/>
      <c r="M53" s="260">
        <f t="shared" si="2"/>
        <v>41336</v>
      </c>
      <c r="N53" s="261"/>
      <c r="O53" s="211"/>
    </row>
    <row r="54" spans="2:15" ht="14.25" thickBot="1">
      <c r="B54" s="103"/>
      <c r="C54" s="416" t="s">
        <v>133</v>
      </c>
      <c r="D54" s="416"/>
      <c r="E54" s="416"/>
      <c r="F54" s="416"/>
      <c r="G54" s="416"/>
      <c r="H54" s="416"/>
      <c r="I54" s="416"/>
      <c r="J54" s="416"/>
      <c r="K54" s="416"/>
      <c r="L54" s="417"/>
      <c r="M54" s="294">
        <f t="shared" si="2"/>
        <v>90882</v>
      </c>
      <c r="N54" s="295"/>
      <c r="O54" s="99"/>
    </row>
    <row r="55" spans="2:15" ht="14.25" thickBot="1">
      <c r="C55" s="229"/>
      <c r="D55" s="229"/>
      <c r="E55" s="229"/>
      <c r="F55" s="229"/>
      <c r="G55" s="229"/>
      <c r="H55" s="229"/>
      <c r="I55" s="229"/>
      <c r="J55" s="229"/>
      <c r="K55" s="229"/>
      <c r="L55" s="229"/>
      <c r="M55" s="91"/>
      <c r="N55" s="91"/>
      <c r="O55" s="91"/>
    </row>
    <row r="56" spans="2:15" ht="13.5">
      <c r="B56" s="214"/>
      <c r="C56" s="238" t="s">
        <v>134</v>
      </c>
      <c r="D56" s="231"/>
      <c r="E56" s="231"/>
      <c r="F56" s="231"/>
      <c r="G56" s="231"/>
      <c r="H56" s="231"/>
      <c r="I56" s="231"/>
      <c r="J56" s="231"/>
      <c r="K56" s="231"/>
      <c r="L56" s="231"/>
      <c r="M56" s="405">
        <f>IF(ABS(M118)&lt;$N$67,IF(ABS(M118)&gt;0,0,"-"),ROUND(M118/$N$67,0))</f>
        <v>31570</v>
      </c>
      <c r="N56" s="406"/>
      <c r="O56" s="139"/>
    </row>
    <row r="57" spans="2:15" ht="13.5">
      <c r="B57" s="204"/>
      <c r="C57" s="239" t="s">
        <v>135</v>
      </c>
      <c r="D57" s="232"/>
      <c r="E57" s="232"/>
      <c r="F57" s="232"/>
      <c r="G57" s="232"/>
      <c r="H57" s="232"/>
      <c r="I57" s="232"/>
      <c r="J57" s="232"/>
      <c r="K57" s="232"/>
      <c r="L57" s="232"/>
      <c r="M57" s="326">
        <f>IF(ABS(M119)&lt;$N$67,IF(ABS(M119)&gt;0,0,"-"),ROUND(M119/$N$67,0))</f>
        <v>1432</v>
      </c>
      <c r="N57" s="327"/>
      <c r="O57" s="100"/>
    </row>
    <row r="58" spans="2:15" ht="14.25" thickBot="1">
      <c r="B58" s="70"/>
      <c r="C58" s="240" t="s">
        <v>136</v>
      </c>
      <c r="D58" s="229"/>
      <c r="E58" s="229"/>
      <c r="F58" s="229"/>
      <c r="G58" s="229"/>
      <c r="H58" s="229"/>
      <c r="I58" s="229"/>
      <c r="J58" s="229"/>
      <c r="K58" s="229"/>
      <c r="L58" s="229"/>
      <c r="M58" s="260">
        <f>IF(ABS(M120)&lt;$N$67,IF(ABS(M120)&gt;0,0,"-"),ROUND(M120/$N$67,0))</f>
        <v>33001</v>
      </c>
      <c r="N58" s="261"/>
      <c r="O58" s="96"/>
    </row>
    <row r="59" spans="2:15" ht="14.25" thickBot="1">
      <c r="B59" s="103"/>
      <c r="C59" s="209" t="s">
        <v>137</v>
      </c>
      <c r="D59" s="69"/>
      <c r="E59" s="126"/>
      <c r="F59" s="233"/>
      <c r="G59" s="233"/>
      <c r="H59" s="233"/>
      <c r="I59" s="233"/>
      <c r="J59" s="69"/>
      <c r="K59" s="69"/>
      <c r="L59" s="69"/>
      <c r="M59" s="294">
        <f>IF(ABS(M121)&lt;$N$67,IF(ABS(M121)&gt;0,0,"-"),ROUND(M121/$N$67,0))</f>
        <v>123884</v>
      </c>
      <c r="N59" s="295"/>
      <c r="O59" s="99"/>
    </row>
    <row r="60" spans="2:15" ht="3" customHeight="1">
      <c r="E60" s="71"/>
      <c r="F60" s="72"/>
      <c r="G60" s="72"/>
      <c r="H60" s="72"/>
      <c r="I60" s="142"/>
    </row>
    <row r="61" spans="2:15" ht="13.5" customHeight="1">
      <c r="E61" s="71"/>
      <c r="F61" s="72"/>
      <c r="G61" s="72"/>
      <c r="H61" s="72"/>
      <c r="I61" s="229"/>
    </row>
    <row r="62" spans="2:15" ht="13.5" customHeight="1">
      <c r="E62" s="71"/>
      <c r="F62" s="72"/>
      <c r="G62" s="72"/>
      <c r="H62" s="72"/>
      <c r="I62" s="72"/>
    </row>
    <row r="63" spans="2:15" ht="18" hidden="1" customHeight="1" outlineLevel="2">
      <c r="C63" s="277" t="s">
        <v>162</v>
      </c>
      <c r="D63" s="277"/>
      <c r="E63" s="277"/>
      <c r="F63" s="277"/>
      <c r="G63" s="277"/>
      <c r="H63" s="277"/>
      <c r="I63" s="277"/>
      <c r="J63" s="277"/>
      <c r="K63" s="277"/>
      <c r="L63" s="277"/>
      <c r="M63" s="277"/>
      <c r="N63" s="277"/>
      <c r="O63" s="64"/>
    </row>
    <row r="64" spans="2:15" ht="18" hidden="1" customHeight="1" outlineLevel="2">
      <c r="C64" s="407" t="s">
        <v>204</v>
      </c>
      <c r="D64" s="407"/>
      <c r="E64" s="407"/>
      <c r="F64" s="407"/>
      <c r="G64" s="407"/>
      <c r="H64" s="407"/>
      <c r="I64" s="407"/>
      <c r="J64" s="407"/>
      <c r="K64" s="407"/>
      <c r="L64" s="407"/>
      <c r="M64" s="407"/>
      <c r="N64" s="407"/>
      <c r="O64" s="226"/>
    </row>
    <row r="65" spans="2:15" ht="15.95" hidden="1" customHeight="1" outlineLevel="2">
      <c r="C65" s="284">
        <v>44287</v>
      </c>
      <c r="D65" s="284"/>
      <c r="E65" s="284"/>
      <c r="F65" s="284"/>
      <c r="G65" s="284"/>
      <c r="H65" s="284"/>
      <c r="I65" s="284"/>
      <c r="J65" s="284"/>
      <c r="K65" s="284"/>
      <c r="L65" s="284"/>
      <c r="M65" s="284"/>
      <c r="N65" s="284"/>
      <c r="O65" s="65"/>
    </row>
    <row r="66" spans="2:15" ht="15.95" hidden="1" customHeight="1" outlineLevel="2">
      <c r="C66" s="284">
        <v>44651</v>
      </c>
      <c r="D66" s="284"/>
      <c r="E66" s="284"/>
      <c r="F66" s="284"/>
      <c r="G66" s="284"/>
      <c r="H66" s="284"/>
      <c r="I66" s="284"/>
      <c r="J66" s="284"/>
      <c r="K66" s="284"/>
      <c r="L66" s="284"/>
      <c r="M66" s="284"/>
      <c r="N66" s="284"/>
      <c r="O66" s="65"/>
    </row>
    <row r="67" spans="2:15" ht="17.25" hidden="1" customHeight="1" outlineLevel="2" thickBot="1">
      <c r="C67" s="66" t="s">
        <v>389</v>
      </c>
      <c r="N67" s="68">
        <v>1000</v>
      </c>
      <c r="O67" s="68"/>
    </row>
    <row r="68" spans="2:15" ht="14.45" hidden="1" customHeight="1" outlineLevel="2">
      <c r="B68" s="236"/>
      <c r="C68" s="348" t="s">
        <v>0</v>
      </c>
      <c r="D68" s="348"/>
      <c r="E68" s="348"/>
      <c r="F68" s="348"/>
      <c r="G68" s="348"/>
      <c r="H68" s="348"/>
      <c r="I68" s="348"/>
      <c r="J68" s="412"/>
      <c r="K68" s="412"/>
      <c r="L68" s="413"/>
      <c r="M68" s="347" t="s">
        <v>1</v>
      </c>
      <c r="N68" s="348"/>
      <c r="O68" s="95"/>
    </row>
    <row r="69" spans="2:15" ht="14.45" hidden="1" customHeight="1" outlineLevel="2" thickBot="1">
      <c r="B69" s="237"/>
      <c r="C69" s="414"/>
      <c r="D69" s="414"/>
      <c r="E69" s="414"/>
      <c r="F69" s="414"/>
      <c r="G69" s="414"/>
      <c r="H69" s="414"/>
      <c r="I69" s="414"/>
      <c r="J69" s="414"/>
      <c r="K69" s="414"/>
      <c r="L69" s="415"/>
      <c r="M69" s="349"/>
      <c r="N69" s="300"/>
      <c r="O69" s="213"/>
    </row>
    <row r="70" spans="2:15" s="65" customFormat="1" ht="14.25" hidden="1" customHeight="1" outlineLevel="2">
      <c r="B70" s="133"/>
      <c r="C70" s="71" t="s">
        <v>97</v>
      </c>
      <c r="D70" s="146"/>
      <c r="E70" s="146"/>
      <c r="F70" s="142"/>
      <c r="G70" s="142"/>
      <c r="H70" s="66"/>
      <c r="I70" s="142"/>
      <c r="J70" s="66"/>
      <c r="K70" s="66"/>
      <c r="L70" s="84"/>
      <c r="M70" s="273"/>
      <c r="N70" s="274"/>
      <c r="O70" s="85"/>
    </row>
    <row r="71" spans="2:15" ht="14.25" hidden="1" customHeight="1" outlineLevel="2">
      <c r="B71" s="70"/>
      <c r="C71" s="71"/>
      <c r="D71" s="146" t="s">
        <v>98</v>
      </c>
      <c r="E71" s="146"/>
      <c r="F71" s="142"/>
      <c r="G71" s="142"/>
      <c r="I71" s="142"/>
      <c r="L71" s="84"/>
      <c r="M71" s="260">
        <v>4390148662</v>
      </c>
      <c r="N71" s="261"/>
      <c r="O71" s="96"/>
    </row>
    <row r="72" spans="2:15" ht="13.5" hidden="1" customHeight="1" outlineLevel="2">
      <c r="B72" s="70"/>
      <c r="C72" s="71"/>
      <c r="D72" s="146"/>
      <c r="E72" s="146" t="s">
        <v>99</v>
      </c>
      <c r="F72" s="142"/>
      <c r="G72" s="142"/>
      <c r="H72" s="142"/>
      <c r="I72" s="142"/>
      <c r="L72" s="84"/>
      <c r="M72" s="260">
        <v>2554105097</v>
      </c>
      <c r="N72" s="261"/>
      <c r="O72" s="96"/>
    </row>
    <row r="73" spans="2:15" ht="13.5" hidden="1" customHeight="1" outlineLevel="2">
      <c r="B73" s="70"/>
      <c r="C73" s="71"/>
      <c r="D73" s="146"/>
      <c r="E73" s="146"/>
      <c r="F73" s="227" t="s">
        <v>100</v>
      </c>
      <c r="G73" s="142"/>
      <c r="H73" s="142"/>
      <c r="I73" s="142"/>
      <c r="L73" s="84"/>
      <c r="M73" s="260">
        <v>991714586</v>
      </c>
      <c r="N73" s="261"/>
      <c r="O73" s="96"/>
    </row>
    <row r="74" spans="2:15" ht="13.5" hidden="1" customHeight="1" outlineLevel="2">
      <c r="B74" s="70"/>
      <c r="C74" s="71"/>
      <c r="D74" s="146"/>
      <c r="E74" s="146"/>
      <c r="F74" s="227" t="s">
        <v>101</v>
      </c>
      <c r="G74" s="142"/>
      <c r="H74" s="142"/>
      <c r="I74" s="142"/>
      <c r="L74" s="84"/>
      <c r="M74" s="260">
        <v>1489361436</v>
      </c>
      <c r="N74" s="261"/>
      <c r="O74" s="96"/>
    </row>
    <row r="75" spans="2:15" ht="13.5" hidden="1" customHeight="1" outlineLevel="2">
      <c r="B75" s="70"/>
      <c r="F75" s="77" t="s">
        <v>102</v>
      </c>
      <c r="L75" s="84"/>
      <c r="M75" s="260">
        <v>54373039</v>
      </c>
      <c r="N75" s="261"/>
      <c r="O75" s="96"/>
    </row>
    <row r="76" spans="2:15" ht="13.5" hidden="1" customHeight="1" outlineLevel="2">
      <c r="B76" s="70"/>
      <c r="C76" s="72"/>
      <c r="D76" s="72"/>
      <c r="F76" s="72" t="s">
        <v>103</v>
      </c>
      <c r="G76" s="72"/>
      <c r="H76" s="72"/>
      <c r="I76" s="72"/>
      <c r="L76" s="84"/>
      <c r="M76" s="260">
        <v>18656036</v>
      </c>
      <c r="N76" s="261"/>
      <c r="O76" s="96"/>
    </row>
    <row r="77" spans="2:15" ht="13.5" hidden="1" customHeight="1" outlineLevel="2">
      <c r="B77" s="70"/>
      <c r="D77" s="72"/>
      <c r="E77" s="77" t="s">
        <v>104</v>
      </c>
      <c r="F77" s="72"/>
      <c r="G77" s="72"/>
      <c r="H77" s="72"/>
      <c r="I77" s="72"/>
      <c r="L77" s="84"/>
      <c r="M77" s="260">
        <v>1836043565</v>
      </c>
      <c r="N77" s="261"/>
      <c r="O77" s="96"/>
    </row>
    <row r="78" spans="2:15" ht="13.5" hidden="1" customHeight="1" outlineLevel="2">
      <c r="B78" s="70"/>
      <c r="D78" s="72"/>
      <c r="E78" s="72"/>
      <c r="F78" s="77" t="s">
        <v>105</v>
      </c>
      <c r="G78" s="72"/>
      <c r="H78" s="72"/>
      <c r="I78" s="72"/>
      <c r="L78" s="84"/>
      <c r="M78" s="260">
        <v>1731147509</v>
      </c>
      <c r="N78" s="261"/>
      <c r="O78" s="96"/>
    </row>
    <row r="79" spans="2:15" ht="13.5" hidden="1" customHeight="1" outlineLevel="2">
      <c r="B79" s="70"/>
      <c r="D79" s="72"/>
      <c r="E79" s="72"/>
      <c r="F79" s="77" t="s">
        <v>106</v>
      </c>
      <c r="G79" s="72"/>
      <c r="H79" s="72"/>
      <c r="I79" s="72"/>
      <c r="L79" s="84"/>
      <c r="M79" s="260">
        <v>96365082</v>
      </c>
      <c r="N79" s="261"/>
      <c r="O79" s="96"/>
    </row>
    <row r="80" spans="2:15" ht="13.5" hidden="1" customHeight="1" outlineLevel="2">
      <c r="B80" s="70"/>
      <c r="D80" s="72"/>
      <c r="E80" s="72"/>
      <c r="F80" s="77" t="s">
        <v>214</v>
      </c>
      <c r="G80" s="72"/>
      <c r="H80" s="72"/>
      <c r="I80" s="72"/>
      <c r="L80" s="84"/>
      <c r="M80" s="260">
        <v>0</v>
      </c>
      <c r="N80" s="261"/>
      <c r="O80" s="96"/>
    </row>
    <row r="81" spans="2:15" ht="13.5" hidden="1" customHeight="1" outlineLevel="2">
      <c r="B81" s="70"/>
      <c r="E81" s="71"/>
      <c r="F81" s="72" t="s">
        <v>103</v>
      </c>
      <c r="H81" s="72"/>
      <c r="I81" s="72"/>
      <c r="L81" s="84"/>
      <c r="M81" s="260">
        <v>8530974</v>
      </c>
      <c r="N81" s="261"/>
      <c r="O81" s="96"/>
    </row>
    <row r="82" spans="2:15" ht="13.5" hidden="1" customHeight="1" outlineLevel="2">
      <c r="B82" s="70"/>
      <c r="D82" s="66" t="s">
        <v>107</v>
      </c>
      <c r="E82" s="71"/>
      <c r="F82" s="72"/>
      <c r="G82" s="72"/>
      <c r="H82" s="72"/>
      <c r="I82" s="72"/>
      <c r="L82" s="84"/>
      <c r="M82" s="260">
        <v>5426814345</v>
      </c>
      <c r="N82" s="261"/>
      <c r="O82" s="96"/>
    </row>
    <row r="83" spans="2:15" ht="13.5" hidden="1" customHeight="1" outlineLevel="2">
      <c r="B83" s="70"/>
      <c r="E83" s="76" t="s">
        <v>108</v>
      </c>
      <c r="F83" s="72"/>
      <c r="G83" s="72"/>
      <c r="H83" s="72"/>
      <c r="I83" s="72"/>
      <c r="L83" s="84"/>
      <c r="M83" s="260">
        <v>3664785179</v>
      </c>
      <c r="N83" s="261"/>
      <c r="O83" s="96"/>
    </row>
    <row r="84" spans="2:15" ht="13.5" hidden="1" customHeight="1" outlineLevel="2">
      <c r="B84" s="70"/>
      <c r="E84" s="76" t="s">
        <v>109</v>
      </c>
      <c r="F84" s="72"/>
      <c r="G84" s="72"/>
      <c r="H84" s="72"/>
      <c r="I84" s="72"/>
      <c r="L84" s="84"/>
      <c r="M84" s="260">
        <v>1020173295</v>
      </c>
      <c r="N84" s="261"/>
      <c r="O84" s="96"/>
    </row>
    <row r="85" spans="2:15" ht="13.5" hidden="1" customHeight="1" outlineLevel="2">
      <c r="B85" s="70"/>
      <c r="E85" s="76" t="s">
        <v>110</v>
      </c>
      <c r="F85" s="72"/>
      <c r="G85" s="72"/>
      <c r="H85" s="72"/>
      <c r="I85" s="72"/>
      <c r="L85" s="84"/>
      <c r="M85" s="260">
        <v>215799826</v>
      </c>
      <c r="N85" s="261"/>
      <c r="O85" s="96"/>
    </row>
    <row r="86" spans="2:15" ht="13.5" hidden="1" customHeight="1" outlineLevel="2">
      <c r="B86" s="70"/>
      <c r="E86" s="71" t="s">
        <v>111</v>
      </c>
      <c r="F86" s="72"/>
      <c r="G86" s="72"/>
      <c r="H86" s="72"/>
      <c r="I86" s="71"/>
      <c r="L86" s="84"/>
      <c r="M86" s="260">
        <v>526056045</v>
      </c>
      <c r="N86" s="261"/>
      <c r="O86" s="96"/>
    </row>
    <row r="87" spans="2:15" ht="13.5" hidden="1" customHeight="1" outlineLevel="2">
      <c r="B87" s="70"/>
      <c r="D87" s="66" t="s">
        <v>112</v>
      </c>
      <c r="E87" s="71"/>
      <c r="F87" s="72"/>
      <c r="G87" s="72"/>
      <c r="H87" s="72"/>
      <c r="I87" s="71"/>
      <c r="L87" s="84"/>
      <c r="M87" s="260">
        <v>0</v>
      </c>
      <c r="N87" s="261"/>
      <c r="O87" s="96"/>
    </row>
    <row r="88" spans="2:15" ht="13.5" hidden="1" customHeight="1" outlineLevel="2">
      <c r="B88" s="70"/>
      <c r="E88" s="76" t="s">
        <v>113</v>
      </c>
      <c r="F88" s="72"/>
      <c r="G88" s="72"/>
      <c r="H88" s="72"/>
      <c r="I88" s="72"/>
      <c r="L88" s="84"/>
      <c r="M88" s="260">
        <v>0</v>
      </c>
      <c r="N88" s="261"/>
      <c r="O88" s="96"/>
    </row>
    <row r="89" spans="2:15" ht="13.5" hidden="1" customHeight="1" outlineLevel="2">
      <c r="B89" s="70"/>
      <c r="E89" s="71" t="s">
        <v>103</v>
      </c>
      <c r="F89" s="72"/>
      <c r="G89" s="72"/>
      <c r="H89" s="72"/>
      <c r="I89" s="72"/>
      <c r="L89" s="84"/>
      <c r="M89" s="260">
        <v>0</v>
      </c>
      <c r="N89" s="261"/>
      <c r="O89" s="96"/>
    </row>
    <row r="90" spans="2:15" ht="13.5" hidden="1" customHeight="1" outlineLevel="2">
      <c r="B90" s="204"/>
      <c r="C90" s="136"/>
      <c r="D90" s="136" t="s">
        <v>114</v>
      </c>
      <c r="E90" s="135"/>
      <c r="F90" s="241"/>
      <c r="G90" s="241"/>
      <c r="H90" s="241"/>
      <c r="I90" s="241"/>
      <c r="J90" s="136"/>
      <c r="K90" s="136"/>
      <c r="L90" s="242"/>
      <c r="M90" s="326">
        <v>0</v>
      </c>
      <c r="N90" s="327"/>
      <c r="O90" s="100"/>
    </row>
    <row r="91" spans="2:15" ht="13.5" hidden="1" customHeight="1" outlineLevel="2">
      <c r="B91" s="204"/>
      <c r="C91" s="136" t="s">
        <v>115</v>
      </c>
      <c r="D91" s="136"/>
      <c r="E91" s="135"/>
      <c r="F91" s="241"/>
      <c r="G91" s="241"/>
      <c r="H91" s="241"/>
      <c r="I91" s="241"/>
      <c r="J91" s="136"/>
      <c r="K91" s="136"/>
      <c r="L91" s="242"/>
      <c r="M91" s="326">
        <v>1036665683</v>
      </c>
      <c r="N91" s="327"/>
      <c r="O91" s="100"/>
    </row>
    <row r="92" spans="2:15" ht="13.5" hidden="1" customHeight="1" outlineLevel="2">
      <c r="B92" s="70"/>
      <c r="C92" s="66" t="s">
        <v>116</v>
      </c>
      <c r="E92" s="71"/>
      <c r="F92" s="72"/>
      <c r="G92" s="72"/>
      <c r="H92" s="72"/>
      <c r="I92" s="71"/>
      <c r="L92" s="84"/>
      <c r="M92" s="260"/>
      <c r="N92" s="261"/>
      <c r="O92" s="96"/>
    </row>
    <row r="93" spans="2:15" ht="13.5" hidden="1" customHeight="1" outlineLevel="2">
      <c r="B93" s="70"/>
      <c r="D93" s="66" t="s">
        <v>117</v>
      </c>
      <c r="E93" s="71"/>
      <c r="F93" s="72"/>
      <c r="G93" s="72"/>
      <c r="H93" s="72"/>
      <c r="I93" s="72"/>
      <c r="L93" s="84"/>
      <c r="M93" s="260">
        <v>1283749069</v>
      </c>
      <c r="N93" s="261"/>
      <c r="O93" s="96"/>
    </row>
    <row r="94" spans="2:15" ht="13.5" hidden="1" customHeight="1" outlineLevel="2">
      <c r="B94" s="70"/>
      <c r="E94" s="76" t="s">
        <v>118</v>
      </c>
      <c r="F94" s="72"/>
      <c r="G94" s="72"/>
      <c r="H94" s="72"/>
      <c r="I94" s="72"/>
      <c r="L94" s="84"/>
      <c r="M94" s="260">
        <v>348075290</v>
      </c>
      <c r="N94" s="261"/>
      <c r="O94" s="96"/>
    </row>
    <row r="95" spans="2:15" ht="13.5" hidden="1" customHeight="1" outlineLevel="2">
      <c r="B95" s="70"/>
      <c r="E95" s="76" t="s">
        <v>119</v>
      </c>
      <c r="F95" s="72"/>
      <c r="G95" s="72"/>
      <c r="H95" s="72"/>
      <c r="I95" s="72"/>
      <c r="L95" s="84"/>
      <c r="M95" s="260">
        <v>869313779</v>
      </c>
      <c r="N95" s="261"/>
      <c r="O95" s="96"/>
    </row>
    <row r="96" spans="2:15" ht="13.5" hidden="1" customHeight="1" outlineLevel="2">
      <c r="B96" s="70"/>
      <c r="E96" s="76" t="s">
        <v>120</v>
      </c>
      <c r="F96" s="72"/>
      <c r="G96" s="72"/>
      <c r="H96" s="72"/>
      <c r="I96" s="72"/>
      <c r="L96" s="84"/>
      <c r="M96" s="260">
        <v>0</v>
      </c>
      <c r="N96" s="261"/>
      <c r="O96" s="96"/>
    </row>
    <row r="97" spans="2:15" ht="13.5" hidden="1" customHeight="1" outlineLevel="2">
      <c r="B97" s="70"/>
      <c r="E97" s="76" t="s">
        <v>121</v>
      </c>
      <c r="F97" s="72"/>
      <c r="G97" s="72"/>
      <c r="H97" s="72"/>
      <c r="I97" s="72"/>
      <c r="L97" s="84"/>
      <c r="M97" s="260">
        <v>66360000</v>
      </c>
      <c r="N97" s="261"/>
      <c r="O97" s="96"/>
    </row>
    <row r="98" spans="2:15" ht="13.5" hidden="1" customHeight="1" outlineLevel="2">
      <c r="B98" s="70"/>
      <c r="E98" s="71" t="s">
        <v>103</v>
      </c>
      <c r="F98" s="72"/>
      <c r="G98" s="72"/>
      <c r="H98" s="72"/>
      <c r="I98" s="72"/>
      <c r="L98" s="84"/>
      <c r="M98" s="260">
        <v>0</v>
      </c>
      <c r="N98" s="261"/>
      <c r="O98" s="96"/>
    </row>
    <row r="99" spans="2:15" ht="13.5" hidden="1" customHeight="1" outlineLevel="2">
      <c r="B99" s="70"/>
      <c r="D99" s="66" t="s">
        <v>122</v>
      </c>
      <c r="E99" s="71"/>
      <c r="F99" s="72"/>
      <c r="G99" s="72"/>
      <c r="H99" s="72"/>
      <c r="I99" s="71"/>
      <c r="L99" s="84"/>
      <c r="M99" s="260">
        <v>732770215</v>
      </c>
      <c r="N99" s="261"/>
      <c r="O99" s="96"/>
    </row>
    <row r="100" spans="2:15" ht="13.5" hidden="1" customHeight="1" outlineLevel="2">
      <c r="B100" s="70"/>
      <c r="E100" s="76" t="s">
        <v>109</v>
      </c>
      <c r="F100" s="72"/>
      <c r="G100" s="72"/>
      <c r="H100" s="72"/>
      <c r="I100" s="71"/>
      <c r="L100" s="84"/>
      <c r="M100" s="260">
        <v>139814000</v>
      </c>
      <c r="N100" s="261"/>
      <c r="O100" s="96"/>
    </row>
    <row r="101" spans="2:15" ht="13.5" hidden="1" customHeight="1" outlineLevel="2">
      <c r="B101" s="70"/>
      <c r="E101" s="76" t="s">
        <v>123</v>
      </c>
      <c r="F101" s="72"/>
      <c r="G101" s="72"/>
      <c r="H101" s="72"/>
      <c r="I101" s="71"/>
      <c r="L101" s="84"/>
      <c r="M101" s="260">
        <v>517463000</v>
      </c>
      <c r="N101" s="261"/>
      <c r="O101" s="96"/>
    </row>
    <row r="102" spans="2:15" ht="13.5" hidden="1" customHeight="1" outlineLevel="2">
      <c r="B102" s="70"/>
      <c r="E102" s="76" t="s">
        <v>124</v>
      </c>
      <c r="F102" s="72"/>
      <c r="H102" s="72"/>
      <c r="I102" s="72"/>
      <c r="L102" s="84"/>
      <c r="M102" s="260">
        <v>66149400</v>
      </c>
      <c r="N102" s="261"/>
      <c r="O102" s="96"/>
    </row>
    <row r="103" spans="2:15" ht="13.5" hidden="1" customHeight="1" outlineLevel="2">
      <c r="B103" s="70"/>
      <c r="E103" s="76" t="s">
        <v>125</v>
      </c>
      <c r="F103" s="72"/>
      <c r="H103" s="72"/>
      <c r="I103" s="72"/>
      <c r="L103" s="84"/>
      <c r="M103" s="260">
        <v>9343815</v>
      </c>
      <c r="N103" s="261"/>
      <c r="O103" s="96"/>
    </row>
    <row r="104" spans="2:15" ht="13.5" hidden="1" customHeight="1" outlineLevel="2">
      <c r="B104" s="204"/>
      <c r="C104" s="136"/>
      <c r="D104" s="136"/>
      <c r="E104" s="135" t="s">
        <v>111</v>
      </c>
      <c r="F104" s="241"/>
      <c r="G104" s="241"/>
      <c r="H104" s="241"/>
      <c r="I104" s="241"/>
      <c r="J104" s="136"/>
      <c r="K104" s="136"/>
      <c r="L104" s="242"/>
      <c r="M104" s="326">
        <v>0</v>
      </c>
      <c r="N104" s="327"/>
      <c r="O104" s="100"/>
    </row>
    <row r="105" spans="2:15" ht="13.5" hidden="1" customHeight="1" outlineLevel="2">
      <c r="B105" s="204"/>
      <c r="C105" s="136" t="s">
        <v>126</v>
      </c>
      <c r="D105" s="136"/>
      <c r="E105" s="135"/>
      <c r="F105" s="241"/>
      <c r="G105" s="241"/>
      <c r="H105" s="241"/>
      <c r="I105" s="241"/>
      <c r="J105" s="136"/>
      <c r="K105" s="136"/>
      <c r="L105" s="242"/>
      <c r="M105" s="326">
        <v>-550978854</v>
      </c>
      <c r="N105" s="327"/>
      <c r="O105" s="100"/>
    </row>
    <row r="106" spans="2:15" ht="13.5" hidden="1" customHeight="1" outlineLevel="2">
      <c r="B106" s="70"/>
      <c r="C106" s="66" t="s">
        <v>127</v>
      </c>
      <c r="E106" s="71"/>
      <c r="F106" s="72"/>
      <c r="G106" s="72"/>
      <c r="H106" s="72"/>
      <c r="I106" s="72"/>
      <c r="L106" s="84"/>
      <c r="M106" s="260"/>
      <c r="N106" s="261"/>
      <c r="O106" s="96"/>
    </row>
    <row r="107" spans="2:15" ht="13.5" hidden="1" customHeight="1" outlineLevel="2">
      <c r="B107" s="70"/>
      <c r="D107" s="66" t="s">
        <v>128</v>
      </c>
      <c r="E107" s="71"/>
      <c r="F107" s="72"/>
      <c r="G107" s="72"/>
      <c r="H107" s="72"/>
      <c r="I107" s="72"/>
      <c r="L107" s="84"/>
      <c r="M107" s="260">
        <v>911517856</v>
      </c>
      <c r="N107" s="261"/>
      <c r="O107" s="96"/>
    </row>
    <row r="108" spans="2:15" ht="13.5" hidden="1" customHeight="1" outlineLevel="2">
      <c r="B108" s="70"/>
      <c r="E108" s="76" t="s">
        <v>150</v>
      </c>
      <c r="F108" s="72"/>
      <c r="G108" s="72"/>
      <c r="H108" s="72"/>
      <c r="I108" s="72"/>
      <c r="L108" s="84"/>
      <c r="M108" s="260">
        <v>911517856</v>
      </c>
      <c r="N108" s="261"/>
      <c r="O108" s="96"/>
    </row>
    <row r="109" spans="2:15" ht="13.5" hidden="1" customHeight="1" outlineLevel="2">
      <c r="B109" s="70"/>
      <c r="E109" s="71" t="s">
        <v>103</v>
      </c>
      <c r="F109" s="72"/>
      <c r="G109" s="72"/>
      <c r="H109" s="72"/>
      <c r="I109" s="72"/>
      <c r="L109" s="84"/>
      <c r="M109" s="260">
        <v>0</v>
      </c>
      <c r="N109" s="261"/>
      <c r="O109" s="96"/>
    </row>
    <row r="110" spans="2:15" ht="13.5" hidden="1" customHeight="1" outlineLevel="2">
      <c r="B110" s="70"/>
      <c r="D110" s="66" t="s">
        <v>129</v>
      </c>
      <c r="E110" s="71"/>
      <c r="F110" s="72"/>
      <c r="G110" s="72"/>
      <c r="H110" s="72"/>
      <c r="I110" s="72"/>
      <c r="L110" s="84"/>
      <c r="M110" s="260">
        <v>475377000</v>
      </c>
      <c r="N110" s="261"/>
      <c r="O110" s="96"/>
    </row>
    <row r="111" spans="2:15" ht="13.5" hidden="1" customHeight="1" outlineLevel="2">
      <c r="B111" s="70"/>
      <c r="E111" s="76" t="s">
        <v>151</v>
      </c>
      <c r="F111" s="72"/>
      <c r="G111" s="72"/>
      <c r="H111" s="72"/>
      <c r="I111" s="142"/>
      <c r="L111" s="84"/>
      <c r="M111" s="260">
        <v>475377000</v>
      </c>
      <c r="N111" s="261"/>
      <c r="O111" s="96"/>
    </row>
    <row r="112" spans="2:15" ht="13.5" hidden="1" customHeight="1" outlineLevel="2">
      <c r="B112" s="204"/>
      <c r="C112" s="136"/>
      <c r="D112" s="136"/>
      <c r="E112" s="135" t="s">
        <v>111</v>
      </c>
      <c r="F112" s="241"/>
      <c r="G112" s="241"/>
      <c r="H112" s="241"/>
      <c r="I112" s="232"/>
      <c r="J112" s="136"/>
      <c r="K112" s="136"/>
      <c r="L112" s="242"/>
      <c r="M112" s="326">
        <v>0</v>
      </c>
      <c r="N112" s="327"/>
      <c r="O112" s="100"/>
    </row>
    <row r="113" spans="2:15" ht="13.5" hidden="1" customHeight="1" outlineLevel="2">
      <c r="B113" s="204"/>
      <c r="C113" s="136" t="s">
        <v>130</v>
      </c>
      <c r="D113" s="136"/>
      <c r="E113" s="135"/>
      <c r="F113" s="241"/>
      <c r="G113" s="241"/>
      <c r="H113" s="241"/>
      <c r="I113" s="232"/>
      <c r="J113" s="136"/>
      <c r="K113" s="136"/>
      <c r="L113" s="242"/>
      <c r="M113" s="326">
        <v>-436140856</v>
      </c>
      <c r="N113" s="327"/>
      <c r="O113" s="100"/>
    </row>
    <row r="114" spans="2:15" ht="13.5" hidden="1" customHeight="1" outlineLevel="2">
      <c r="B114" s="204"/>
      <c r="C114" s="408" t="s">
        <v>131</v>
      </c>
      <c r="D114" s="408"/>
      <c r="E114" s="408"/>
      <c r="F114" s="408"/>
      <c r="G114" s="408"/>
      <c r="H114" s="408"/>
      <c r="I114" s="408"/>
      <c r="J114" s="408"/>
      <c r="K114" s="408"/>
      <c r="L114" s="409"/>
      <c r="M114" s="326">
        <v>49545973</v>
      </c>
      <c r="N114" s="327"/>
      <c r="O114" s="100"/>
    </row>
    <row r="115" spans="2:15" ht="13.5" hidden="1" customHeight="1" outlineLevel="2" thickBot="1">
      <c r="B115" s="70"/>
      <c r="C115" s="420" t="s">
        <v>132</v>
      </c>
      <c r="D115" s="420"/>
      <c r="E115" s="420"/>
      <c r="F115" s="420"/>
      <c r="G115" s="420"/>
      <c r="H115" s="420"/>
      <c r="I115" s="420"/>
      <c r="J115" s="420"/>
      <c r="K115" s="420"/>
      <c r="L115" s="421"/>
      <c r="M115" s="260">
        <v>41336269</v>
      </c>
      <c r="N115" s="261"/>
      <c r="O115" s="96"/>
    </row>
    <row r="116" spans="2:15" ht="13.5" hidden="1" customHeight="1" outlineLevel="2" thickBot="1">
      <c r="B116" s="103"/>
      <c r="C116" s="416" t="s">
        <v>133</v>
      </c>
      <c r="D116" s="416"/>
      <c r="E116" s="416"/>
      <c r="F116" s="416"/>
      <c r="G116" s="416"/>
      <c r="H116" s="416"/>
      <c r="I116" s="416"/>
      <c r="J116" s="416"/>
      <c r="K116" s="416"/>
      <c r="L116" s="417"/>
      <c r="M116" s="294">
        <v>90882242</v>
      </c>
      <c r="N116" s="295"/>
      <c r="O116" s="99"/>
    </row>
    <row r="117" spans="2:15" ht="13.5" hidden="1" customHeight="1" outlineLevel="2" thickBot="1">
      <c r="C117" s="229"/>
      <c r="D117" s="229"/>
      <c r="E117" s="229"/>
      <c r="F117" s="229"/>
      <c r="G117" s="229"/>
      <c r="H117" s="229"/>
      <c r="I117" s="229"/>
      <c r="J117" s="229"/>
      <c r="K117" s="229"/>
      <c r="L117" s="229"/>
      <c r="M117" s="91"/>
      <c r="N117" s="91"/>
      <c r="O117" s="91"/>
    </row>
    <row r="118" spans="2:15" ht="13.5" hidden="1" customHeight="1" outlineLevel="2">
      <c r="B118" s="214"/>
      <c r="C118" s="238" t="s">
        <v>134</v>
      </c>
      <c r="D118" s="231"/>
      <c r="E118" s="231"/>
      <c r="F118" s="231"/>
      <c r="G118" s="231"/>
      <c r="H118" s="231"/>
      <c r="I118" s="231"/>
      <c r="J118" s="231"/>
      <c r="K118" s="231"/>
      <c r="L118" s="231"/>
      <c r="M118" s="405">
        <v>31569730</v>
      </c>
      <c r="N118" s="406"/>
      <c r="O118" s="139"/>
    </row>
    <row r="119" spans="2:15" ht="13.5" hidden="1" customHeight="1" outlineLevel="2">
      <c r="B119" s="204"/>
      <c r="C119" s="239" t="s">
        <v>135</v>
      </c>
      <c r="D119" s="232"/>
      <c r="E119" s="232"/>
      <c r="F119" s="232"/>
      <c r="G119" s="232"/>
      <c r="H119" s="232"/>
      <c r="I119" s="232"/>
      <c r="J119" s="232"/>
      <c r="K119" s="232"/>
      <c r="L119" s="232"/>
      <c r="M119" s="326">
        <v>1431561</v>
      </c>
      <c r="N119" s="327"/>
      <c r="O119" s="100"/>
    </row>
    <row r="120" spans="2:15" ht="13.5" hidden="1" customHeight="1" outlineLevel="2" thickBot="1">
      <c r="B120" s="70"/>
      <c r="C120" s="240" t="s">
        <v>136</v>
      </c>
      <c r="D120" s="229"/>
      <c r="E120" s="229"/>
      <c r="F120" s="229"/>
      <c r="G120" s="229"/>
      <c r="H120" s="229"/>
      <c r="I120" s="229"/>
      <c r="J120" s="229"/>
      <c r="K120" s="229"/>
      <c r="L120" s="229"/>
      <c r="M120" s="260">
        <v>33001291</v>
      </c>
      <c r="N120" s="261"/>
      <c r="O120" s="96"/>
    </row>
    <row r="121" spans="2:15" ht="14.25" hidden="1" outlineLevel="2" thickBot="1">
      <c r="B121" s="103"/>
      <c r="C121" s="209" t="s">
        <v>137</v>
      </c>
      <c r="D121" s="69"/>
      <c r="E121" s="126"/>
      <c r="F121" s="233"/>
      <c r="G121" s="233"/>
      <c r="H121" s="233"/>
      <c r="I121" s="233"/>
      <c r="J121" s="69"/>
      <c r="K121" s="69"/>
      <c r="L121" s="69"/>
      <c r="M121" s="294">
        <v>123883533</v>
      </c>
      <c r="N121" s="295"/>
      <c r="O121" s="99"/>
    </row>
    <row r="122" spans="2:15" ht="13.5" collapsed="1">
      <c r="E122" s="71"/>
      <c r="F122" s="72"/>
      <c r="G122" s="72"/>
      <c r="H122" s="72"/>
      <c r="I122" s="142"/>
    </row>
  </sheetData>
  <mergeCells count="118">
    <mergeCell ref="M101:N101"/>
    <mergeCell ref="M93:N93"/>
    <mergeCell ref="M94:N94"/>
    <mergeCell ref="M95:N95"/>
    <mergeCell ref="M96:N96"/>
    <mergeCell ref="C114:L114"/>
    <mergeCell ref="C115:L115"/>
    <mergeCell ref="C116:L116"/>
    <mergeCell ref="M108:N108"/>
    <mergeCell ref="M109:N109"/>
    <mergeCell ref="M110:N110"/>
    <mergeCell ref="M111:N111"/>
    <mergeCell ref="M112:N112"/>
    <mergeCell ref="M116:N116"/>
    <mergeCell ref="M113:N113"/>
    <mergeCell ref="M114:N114"/>
    <mergeCell ref="M115:N115"/>
    <mergeCell ref="M107:N107"/>
    <mergeCell ref="C53:L53"/>
    <mergeCell ref="M53:N53"/>
    <mergeCell ref="M29:N29"/>
    <mergeCell ref="M38:N38"/>
    <mergeCell ref="M39:N39"/>
    <mergeCell ref="M41:N41"/>
    <mergeCell ref="M52:N52"/>
    <mergeCell ref="M33:N33"/>
    <mergeCell ref="M34:N34"/>
    <mergeCell ref="M44:N44"/>
    <mergeCell ref="M40:N40"/>
    <mergeCell ref="M45:N45"/>
    <mergeCell ref="M32:N32"/>
    <mergeCell ref="M46:N46"/>
    <mergeCell ref="M47:N47"/>
    <mergeCell ref="M48:N48"/>
    <mergeCell ref="M49:N49"/>
    <mergeCell ref="M50:N50"/>
    <mergeCell ref="C68:L69"/>
    <mergeCell ref="M71:N71"/>
    <mergeCell ref="M97:N97"/>
    <mergeCell ref="M98:N98"/>
    <mergeCell ref="M77:N77"/>
    <mergeCell ref="C54:L54"/>
    <mergeCell ref="M54:N54"/>
    <mergeCell ref="M82:N82"/>
    <mergeCell ref="M88:N88"/>
    <mergeCell ref="M89:N89"/>
    <mergeCell ref="M23:N23"/>
    <mergeCell ref="M24:N24"/>
    <mergeCell ref="M25:N25"/>
    <mergeCell ref="M26:N26"/>
    <mergeCell ref="M27:N27"/>
    <mergeCell ref="C52:L52"/>
    <mergeCell ref="C1:N1"/>
    <mergeCell ref="C2:N2"/>
    <mergeCell ref="M19:N19"/>
    <mergeCell ref="M8:N8"/>
    <mergeCell ref="M9:N9"/>
    <mergeCell ref="M10:N10"/>
    <mergeCell ref="M11:N11"/>
    <mergeCell ref="M12:N12"/>
    <mergeCell ref="B6:L7"/>
    <mergeCell ref="M6:O7"/>
    <mergeCell ref="M13:N13"/>
    <mergeCell ref="M14:N14"/>
    <mergeCell ref="M15:N15"/>
    <mergeCell ref="M16:N16"/>
    <mergeCell ref="M17:N17"/>
    <mergeCell ref="M20:N20"/>
    <mergeCell ref="M21:N21"/>
    <mergeCell ref="M18:N18"/>
    <mergeCell ref="M22:N22"/>
    <mergeCell ref="M35:N35"/>
    <mergeCell ref="M36:N36"/>
    <mergeCell ref="M37:N37"/>
    <mergeCell ref="M42:N42"/>
    <mergeCell ref="M121:N121"/>
    <mergeCell ref="M51:N51"/>
    <mergeCell ref="M43:N43"/>
    <mergeCell ref="M56:N56"/>
    <mergeCell ref="M57:N57"/>
    <mergeCell ref="M58:N58"/>
    <mergeCell ref="M79:N79"/>
    <mergeCell ref="C63:N63"/>
    <mergeCell ref="C64:N64"/>
    <mergeCell ref="C65:N65"/>
    <mergeCell ref="M120:N120"/>
    <mergeCell ref="M90:N90"/>
    <mergeCell ref="M83:N83"/>
    <mergeCell ref="M84:N84"/>
    <mergeCell ref="M85:N85"/>
    <mergeCell ref="M92:N92"/>
    <mergeCell ref="M104:N104"/>
    <mergeCell ref="M106:N106"/>
    <mergeCell ref="M105:N105"/>
    <mergeCell ref="M28:N28"/>
    <mergeCell ref="M30:N30"/>
    <mergeCell ref="M31:N31"/>
    <mergeCell ref="M59:N59"/>
    <mergeCell ref="M119:N119"/>
    <mergeCell ref="C66:N66"/>
    <mergeCell ref="M68:N69"/>
    <mergeCell ref="M72:N72"/>
    <mergeCell ref="M70:N70"/>
    <mergeCell ref="M81:N81"/>
    <mergeCell ref="M118:N118"/>
    <mergeCell ref="M75:N75"/>
    <mergeCell ref="M76:N76"/>
    <mergeCell ref="M73:N73"/>
    <mergeCell ref="M74:N74"/>
    <mergeCell ref="M78:N78"/>
    <mergeCell ref="M91:N91"/>
    <mergeCell ref="M87:N87"/>
    <mergeCell ref="M86:N86"/>
    <mergeCell ref="M80:N80"/>
    <mergeCell ref="M99:N99"/>
    <mergeCell ref="M100:N100"/>
    <mergeCell ref="M102:N102"/>
    <mergeCell ref="M103:N103"/>
  </mergeCells>
  <phoneticPr fontId="4"/>
  <printOptions horizontalCentered="1"/>
  <pageMargins left="0.19685039370078741" right="0.19685039370078741" top="0.19685039370078741" bottom="0.19685039370078741" header="0.35433070866141736" footer="0.31496062992125984"/>
  <pageSetup paperSize="9"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8"/>
  <sheetViews>
    <sheetView showGridLines="0" zoomScaleNormal="100" workbookViewId="0"/>
  </sheetViews>
  <sheetFormatPr defaultRowHeight="13.5"/>
  <cols>
    <col min="1" max="1" width="25.625" style="66" customWidth="1" collapsed="1"/>
    <col min="2" max="2" width="33" style="66" bestFit="1" customWidth="1" collapsed="1"/>
    <col min="3" max="3" width="31.125" style="66" bestFit="1" customWidth="1" collapsed="1"/>
    <col min="4" max="4" width="25.625" style="66" customWidth="1" collapsed="1"/>
    <col min="5" max="5" width="12.25" style="66" customWidth="1" collapsed="1"/>
    <col min="6" max="7" width="25.625" style="66" customWidth="1" collapsed="1"/>
    <col min="8" max="16384" width="9" style="66" collapsed="1"/>
  </cols>
  <sheetData>
    <row r="1" spans="1:4">
      <c r="A1" s="234" t="s">
        <v>165</v>
      </c>
    </row>
    <row r="2" spans="1:4">
      <c r="A2" s="66" t="s">
        <v>166</v>
      </c>
    </row>
    <row r="3" spans="1:4">
      <c r="A3" s="216" t="s">
        <v>167</v>
      </c>
    </row>
    <row r="5" spans="1:4">
      <c r="A5" s="66" t="s">
        <v>168</v>
      </c>
    </row>
    <row r="6" spans="1:4">
      <c r="A6" s="217" t="s">
        <v>169</v>
      </c>
      <c r="B6" s="217" t="s">
        <v>153</v>
      </c>
      <c r="C6" s="218" t="s">
        <v>170</v>
      </c>
    </row>
    <row r="7" spans="1:4">
      <c r="A7" s="219">
        <f>BS!M128</f>
        <v>20097156937</v>
      </c>
      <c r="B7" s="220">
        <f>BS!AA128</f>
        <v>20097156937</v>
      </c>
      <c r="C7" s="207" t="str">
        <f>IF(A7=B7,"OK","NG")</f>
        <v>OK</v>
      </c>
      <c r="D7" s="221" t="str">
        <f>IF(C7="NG", A7-B7,"")</f>
        <v/>
      </c>
    </row>
    <row r="8" spans="1:4">
      <c r="A8" s="66" t="s">
        <v>171</v>
      </c>
    </row>
    <row r="10" spans="1:4">
      <c r="A10" s="66" t="s">
        <v>197</v>
      </c>
    </row>
    <row r="11" spans="1:4">
      <c r="A11" s="66" t="s">
        <v>172</v>
      </c>
    </row>
    <row r="12" spans="1:4">
      <c r="A12" s="66" t="s">
        <v>173</v>
      </c>
    </row>
    <row r="13" spans="1:4" ht="12.75" customHeight="1">
      <c r="A13" s="66" t="s">
        <v>174</v>
      </c>
      <c r="C13" s="222"/>
    </row>
    <row r="15" spans="1:4">
      <c r="A15" s="66" t="s">
        <v>175</v>
      </c>
    </row>
    <row r="16" spans="1:4">
      <c r="A16" s="66" t="s">
        <v>176</v>
      </c>
    </row>
    <row r="18" spans="1:4">
      <c r="A18" s="66" t="s">
        <v>198</v>
      </c>
    </row>
    <row r="19" spans="1:4">
      <c r="A19" s="66" t="s">
        <v>272</v>
      </c>
    </row>
    <row r="20" spans="1:4">
      <c r="A20" s="218" t="s">
        <v>178</v>
      </c>
      <c r="B20" s="218" t="s">
        <v>273</v>
      </c>
      <c r="C20" s="218" t="s">
        <v>274</v>
      </c>
    </row>
    <row r="21" spans="1:4">
      <c r="A21" s="223">
        <f>PL!N70</f>
        <v>0</v>
      </c>
      <c r="B21" s="223">
        <f>CF!M80</f>
        <v>0</v>
      </c>
      <c r="C21" s="224" t="str">
        <f>IF(A21=B21,"OK","NG")</f>
        <v>OK</v>
      </c>
      <c r="D21" s="221" t="str">
        <f>IF(C21="NG", A21-B21,"")</f>
        <v/>
      </c>
    </row>
    <row r="23" spans="1:4">
      <c r="A23" s="66" t="s">
        <v>199</v>
      </c>
    </row>
    <row r="24" spans="1:4">
      <c r="A24" s="218" t="s">
        <v>178</v>
      </c>
      <c r="B24" s="218" t="s">
        <v>177</v>
      </c>
      <c r="C24" s="218" t="s">
        <v>170</v>
      </c>
    </row>
    <row r="25" spans="1:4">
      <c r="A25" s="223">
        <f>PL!N68</f>
        <v>1731147509</v>
      </c>
      <c r="B25" s="223">
        <f>CF!M78</f>
        <v>1731147509</v>
      </c>
      <c r="C25" s="224" t="str">
        <f>IF(A25=B25,"OK","NG")</f>
        <v>OK</v>
      </c>
      <c r="D25" s="221" t="str">
        <f>IF(C25="NG", A25-B25,"")</f>
        <v/>
      </c>
    </row>
    <row r="27" spans="1:4">
      <c r="A27" s="66" t="s">
        <v>200</v>
      </c>
    </row>
    <row r="28" spans="1:4">
      <c r="A28" s="218" t="s">
        <v>178</v>
      </c>
      <c r="B28" s="218" t="s">
        <v>177</v>
      </c>
      <c r="C28" s="218" t="s">
        <v>170</v>
      </c>
    </row>
    <row r="29" spans="1:4">
      <c r="A29" s="223">
        <f>PL!N69</f>
        <v>96365082</v>
      </c>
      <c r="B29" s="223">
        <f>CF!M79</f>
        <v>96365082</v>
      </c>
      <c r="C29" s="224" t="str">
        <f>IF(A29=B29,"OK","NG")</f>
        <v>OK</v>
      </c>
      <c r="D29" s="221" t="str">
        <f>IF(C29="NG", A29-B29,"")</f>
        <v/>
      </c>
    </row>
    <row r="31" spans="1:4">
      <c r="A31" s="66" t="s">
        <v>201</v>
      </c>
    </row>
    <row r="32" spans="1:4">
      <c r="A32" s="218" t="s">
        <v>178</v>
      </c>
      <c r="B32" s="218" t="s">
        <v>177</v>
      </c>
      <c r="C32" s="218" t="s">
        <v>170</v>
      </c>
    </row>
    <row r="33" spans="1:4">
      <c r="A33" s="223">
        <f>PL!N71</f>
        <v>8530974</v>
      </c>
      <c r="B33" s="223">
        <f>CF!M81</f>
        <v>8530974</v>
      </c>
      <c r="C33" s="224" t="str">
        <f>IF(A33=B33,"OK","NG")</f>
        <v>OK</v>
      </c>
      <c r="D33" s="221" t="str">
        <f>IF(C33="NG", A33-B33,"")</f>
        <v/>
      </c>
    </row>
    <row r="35" spans="1:4">
      <c r="A35" s="225" t="s">
        <v>179</v>
      </c>
    </row>
    <row r="37" spans="1:4">
      <c r="A37" s="66" t="s">
        <v>275</v>
      </c>
    </row>
    <row r="38" spans="1:4">
      <c r="A38" s="218" t="s">
        <v>256</v>
      </c>
      <c r="B38" s="218" t="s">
        <v>276</v>
      </c>
      <c r="C38" s="218" t="s">
        <v>170</v>
      </c>
    </row>
    <row r="39" spans="1:4">
      <c r="A39" s="223">
        <f>BS!AA89</f>
        <v>19946778925</v>
      </c>
      <c r="B39" s="223">
        <f>SUM(BS!M72,BS!M120,BS!M121)</f>
        <v>19946778925</v>
      </c>
      <c r="C39" s="224" t="str">
        <f>IF(A39=B39,"OK","NG")</f>
        <v>OK</v>
      </c>
      <c r="D39" s="221" t="str">
        <f>IF(C39="NG", A39-B39,"")</f>
        <v/>
      </c>
    </row>
    <row r="40" spans="1:4">
      <c r="A40" s="66" t="s">
        <v>277</v>
      </c>
    </row>
    <row r="41" spans="1:4">
      <c r="A41" s="66" t="s">
        <v>278</v>
      </c>
    </row>
    <row r="42" spans="1:4">
      <c r="A42" s="66" t="s">
        <v>279</v>
      </c>
    </row>
    <row r="44" spans="1:4">
      <c r="A44" s="66" t="s">
        <v>280</v>
      </c>
    </row>
    <row r="45" spans="1:4">
      <c r="A45" s="66" t="s">
        <v>281</v>
      </c>
    </row>
    <row r="46" spans="1:4">
      <c r="A46" s="218" t="s">
        <v>170</v>
      </c>
    </row>
    <row r="47" spans="1:4">
      <c r="A47" s="224" t="str">
        <f>IF(COUNTIF(PL!N51:O71,"&lt;0")+COUNTIF(PL!N76:O81,"&lt;0")=0,"OK","NG")</f>
        <v>OK</v>
      </c>
    </row>
    <row r="49" spans="1:1">
      <c r="A49" s="66" t="s">
        <v>282</v>
      </c>
    </row>
    <row r="50" spans="1:1">
      <c r="A50" s="218" t="s">
        <v>283</v>
      </c>
    </row>
    <row r="51" spans="1:1">
      <c r="A51" s="224" t="str">
        <f>IF(COUNTIF(PL!N72:O74,"&lt;0")+COUNTIF(PL!N82:O84,"&lt;0")=0,"OK","NG")</f>
        <v>OK</v>
      </c>
    </row>
    <row r="53" spans="1:1">
      <c r="A53" s="66" t="s">
        <v>284</v>
      </c>
    </row>
    <row r="54" spans="1:1">
      <c r="A54" s="218" t="s">
        <v>170</v>
      </c>
    </row>
    <row r="55" spans="1:1">
      <c r="A55" s="224" t="str">
        <f>IF(COUNTIF(CF!M71:N81,"&lt;0")+COUNTIF(CF!M87:N89,"&lt;0")+COUNTIF(CF!M93:N98,"&lt;0")+COUNTIF(CF!M107:N109,"&lt;0")=0,"OK","NG")</f>
        <v>OK</v>
      </c>
    </row>
    <row r="57" spans="1:1">
      <c r="A57" s="66" t="s">
        <v>285</v>
      </c>
    </row>
    <row r="58" spans="1:1">
      <c r="A58" s="218" t="s">
        <v>170</v>
      </c>
    </row>
    <row r="59" spans="1:1">
      <c r="A59" s="224" t="str">
        <f>IF(COUNTIF(CF!M82:N86,"&lt;0")+COUNTIF(CF!M90,"&lt;0")+COUNTIF(CF!M99:N104,"&lt;0")+COUNTIF(CF!M110:N112,"&lt;0")=0,"OK","NG")</f>
        <v>OK</v>
      </c>
    </row>
    <row r="61" spans="1:1">
      <c r="A61" s="66" t="s">
        <v>286</v>
      </c>
    </row>
    <row r="62" spans="1:1">
      <c r="A62" s="218" t="s">
        <v>170</v>
      </c>
    </row>
    <row r="63" spans="1:1">
      <c r="A63" s="224" t="str">
        <f>IF(COUNTIF(NWM!Q43,"&lt;0")+COUNTIF(NWM!Q45,"&lt;0")=0,"OK","NG")</f>
        <v>OK</v>
      </c>
    </row>
    <row r="65" spans="1:1">
      <c r="A65" s="66" t="s">
        <v>287</v>
      </c>
    </row>
    <row r="66" spans="1:1">
      <c r="A66" s="218" t="s">
        <v>170</v>
      </c>
    </row>
    <row r="67" spans="1:1">
      <c r="A67" s="224" t="str">
        <f>IF(COUNTIF(NWM!S44,"&lt;0")+COUNTIF(NWM!S46,"&lt;0")=0,"OK","NG")</f>
        <v>OK</v>
      </c>
    </row>
    <row r="68" spans="1:1">
      <c r="A68" s="66" t="s">
        <v>288</v>
      </c>
    </row>
  </sheetData>
  <phoneticPr fontId="4"/>
  <conditionalFormatting sqref="A47">
    <cfRule type="cellIs" dxfId="21" priority="11" stopIfTrue="1" operator="equal">
      <formula>"OK"</formula>
    </cfRule>
    <cfRule type="cellIs" dxfId="20" priority="12" stopIfTrue="1" operator="equal">
      <formula>"NG"</formula>
    </cfRule>
  </conditionalFormatting>
  <conditionalFormatting sqref="A51">
    <cfRule type="cellIs" dxfId="19" priority="9" stopIfTrue="1" operator="equal">
      <formula>"OK"</formula>
    </cfRule>
    <cfRule type="cellIs" dxfId="18" priority="10" stopIfTrue="1" operator="equal">
      <formula>"NG"</formula>
    </cfRule>
  </conditionalFormatting>
  <conditionalFormatting sqref="A55">
    <cfRule type="cellIs" dxfId="17" priority="7" stopIfTrue="1" operator="equal">
      <formula>"OK"</formula>
    </cfRule>
    <cfRule type="cellIs" dxfId="16" priority="8" stopIfTrue="1" operator="equal">
      <formula>"NG"</formula>
    </cfRule>
  </conditionalFormatting>
  <conditionalFormatting sqref="A59">
    <cfRule type="cellIs" dxfId="15" priority="5" stopIfTrue="1" operator="equal">
      <formula>"OK"</formula>
    </cfRule>
    <cfRule type="cellIs" dxfId="14" priority="6" stopIfTrue="1" operator="equal">
      <formula>"NG"</formula>
    </cfRule>
  </conditionalFormatting>
  <conditionalFormatting sqref="A63">
    <cfRule type="cellIs" dxfId="13" priority="3" stopIfTrue="1" operator="equal">
      <formula>"OK"</formula>
    </cfRule>
    <cfRule type="cellIs" dxfId="12" priority="4" stopIfTrue="1" operator="equal">
      <formula>"NG"</formula>
    </cfRule>
  </conditionalFormatting>
  <conditionalFormatting sqref="A67">
    <cfRule type="cellIs" dxfId="11" priority="1" stopIfTrue="1" operator="equal">
      <formula>"OK"</formula>
    </cfRule>
    <cfRule type="cellIs" dxfId="10" priority="2" stopIfTrue="1" operator="equal">
      <formula>"NG"</formula>
    </cfRule>
  </conditionalFormatting>
  <conditionalFormatting sqref="C7:C9">
    <cfRule type="cellIs" dxfId="9" priority="21" stopIfTrue="1" operator="equal">
      <formula>"OK"</formula>
    </cfRule>
    <cfRule type="cellIs" dxfId="8" priority="22" stopIfTrue="1" operator="equal">
      <formula>"NG"</formula>
    </cfRule>
  </conditionalFormatting>
  <conditionalFormatting sqref="C21:D21">
    <cfRule type="cellIs" dxfId="7" priority="17" stopIfTrue="1" operator="equal">
      <formula>"OK"</formula>
    </cfRule>
    <cfRule type="cellIs" dxfId="6" priority="18" stopIfTrue="1" operator="equal">
      <formula>"NG"</formula>
    </cfRule>
  </conditionalFormatting>
  <conditionalFormatting sqref="C25:D25 C29:D29 C33:D33">
    <cfRule type="cellIs" dxfId="5" priority="23" stopIfTrue="1" operator="equal">
      <formula>"OK"</formula>
    </cfRule>
    <cfRule type="cellIs" dxfId="4" priority="24" stopIfTrue="1" operator="equal">
      <formula>"NG"</formula>
    </cfRule>
  </conditionalFormatting>
  <conditionalFormatting sqref="C39:D39">
    <cfRule type="cellIs" dxfId="3" priority="13" stopIfTrue="1" operator="equal">
      <formula>"OK"</formula>
    </cfRule>
    <cfRule type="cellIs" dxfId="2" priority="14" stopIfTrue="1" operator="equal">
      <formula>"NG"</formula>
    </cfRule>
  </conditionalFormatting>
  <conditionalFormatting sqref="D7">
    <cfRule type="cellIs" dxfId="1" priority="19" stopIfTrue="1" operator="equal">
      <formula>"OK"</formula>
    </cfRule>
    <cfRule type="cellIs" dxfId="0" priority="20" stopIfTrue="1" operator="equal">
      <formula>"NG"</formula>
    </cfRule>
  </conditionalFormatting>
  <pageMargins left="0.7" right="0.7" top="0.75" bottom="0.75" header="0.3" footer="0.3"/>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7E1E-2A86-48E0-B860-F3A1C8419440}">
  <dimension ref="A1:V164"/>
  <sheetViews>
    <sheetView showGridLines="0" topLeftCell="A117" zoomScale="85" zoomScaleNormal="85" zoomScaleSheetLayoutView="100" workbookViewId="0">
      <selection activeCell="A7" sqref="A7"/>
    </sheetView>
  </sheetViews>
  <sheetFormatPr defaultRowHeight="13.5"/>
  <cols>
    <col min="1" max="1" width="4.375" style="66" customWidth="1" collapsed="1"/>
    <col min="2" max="2" width="5.875" style="66" customWidth="1" collapsed="1"/>
    <col min="3" max="22" width="4.375" style="66" customWidth="1" collapsed="1"/>
    <col min="23" max="23" width="13.875" style="66" bestFit="1" customWidth="1" collapsed="1"/>
    <col min="24" max="16384" width="9" style="66" collapsed="1"/>
  </cols>
  <sheetData>
    <row r="1" spans="1:5" ht="17.25" hidden="1">
      <c r="A1" s="244" t="s">
        <v>207</v>
      </c>
    </row>
    <row r="2" spans="1:5" hidden="1">
      <c r="B2" s="66" t="s">
        <v>208</v>
      </c>
    </row>
    <row r="3" spans="1:5" hidden="1">
      <c r="B3" s="66" t="s">
        <v>289</v>
      </c>
    </row>
    <row r="4" spans="1:5" hidden="1">
      <c r="B4" s="245" t="s">
        <v>290</v>
      </c>
    </row>
    <row r="5" spans="1:5" hidden="1"/>
    <row r="6" spans="1:5" ht="14.25">
      <c r="A6" s="246" t="s">
        <v>209</v>
      </c>
    </row>
    <row r="8" spans="1:5">
      <c r="A8" s="252" t="s">
        <v>291</v>
      </c>
      <c r="B8" s="252" t="s">
        <v>292</v>
      </c>
    </row>
    <row r="9" spans="1:5">
      <c r="B9" s="252" t="s">
        <v>293</v>
      </c>
      <c r="C9" s="66" t="s">
        <v>294</v>
      </c>
    </row>
    <row r="10" spans="1:5">
      <c r="B10" s="252"/>
      <c r="C10" s="229" t="s">
        <v>295</v>
      </c>
      <c r="D10" s="66" t="s">
        <v>296</v>
      </c>
    </row>
    <row r="11" spans="1:5">
      <c r="B11" s="252"/>
      <c r="C11" s="229"/>
      <c r="D11" s="66" t="s">
        <v>297</v>
      </c>
    </row>
    <row r="12" spans="1:5">
      <c r="B12" s="252"/>
      <c r="C12" s="229"/>
      <c r="D12" s="66" t="s">
        <v>298</v>
      </c>
    </row>
    <row r="13" spans="1:5">
      <c r="B13" s="252"/>
      <c r="C13" s="229"/>
      <c r="D13" s="66" t="s">
        <v>299</v>
      </c>
      <c r="E13" s="66" t="s">
        <v>300</v>
      </c>
    </row>
    <row r="14" spans="1:5">
      <c r="B14" s="252"/>
      <c r="C14" s="229"/>
      <c r="E14" s="66" t="s">
        <v>301</v>
      </c>
    </row>
    <row r="15" spans="1:5">
      <c r="B15" s="252"/>
      <c r="C15" s="229"/>
      <c r="E15" s="66" t="s">
        <v>302</v>
      </c>
    </row>
    <row r="16" spans="1:5">
      <c r="B16" s="252"/>
      <c r="C16" s="229"/>
      <c r="D16" s="66" t="s">
        <v>303</v>
      </c>
      <c r="E16" s="66" t="s">
        <v>304</v>
      </c>
    </row>
    <row r="17" spans="2:19">
      <c r="B17" s="252"/>
      <c r="C17" s="229"/>
      <c r="E17" s="66" t="s">
        <v>305</v>
      </c>
    </row>
    <row r="18" spans="2:19">
      <c r="B18" s="252"/>
      <c r="C18" s="229"/>
      <c r="F18" s="66" t="s">
        <v>297</v>
      </c>
    </row>
    <row r="19" spans="2:19">
      <c r="B19" s="252"/>
      <c r="C19" s="229"/>
      <c r="E19" s="66" t="s">
        <v>306</v>
      </c>
    </row>
    <row r="20" spans="2:19">
      <c r="B20" s="252"/>
      <c r="C20" s="229"/>
      <c r="F20" s="66" t="s">
        <v>301</v>
      </c>
    </row>
    <row r="21" spans="2:19">
      <c r="B21" s="252"/>
      <c r="C21" s="229"/>
      <c r="F21" s="424" t="s">
        <v>307</v>
      </c>
      <c r="G21" s="424"/>
      <c r="H21" s="424"/>
      <c r="I21" s="424"/>
      <c r="J21" s="424"/>
      <c r="K21" s="424"/>
      <c r="L21" s="424"/>
      <c r="M21" s="424"/>
      <c r="N21" s="424"/>
      <c r="O21" s="424"/>
      <c r="P21" s="424"/>
      <c r="Q21" s="424"/>
      <c r="R21" s="424"/>
      <c r="S21" s="424"/>
    </row>
    <row r="22" spans="2:19">
      <c r="B22" s="252"/>
      <c r="C22" s="229"/>
      <c r="F22" s="424"/>
      <c r="G22" s="424"/>
      <c r="H22" s="424"/>
      <c r="I22" s="424"/>
      <c r="J22" s="424"/>
      <c r="K22" s="424"/>
      <c r="L22" s="424"/>
      <c r="M22" s="424"/>
      <c r="N22" s="424"/>
      <c r="O22" s="424"/>
      <c r="P22" s="424"/>
      <c r="Q22" s="424"/>
      <c r="R22" s="424"/>
      <c r="S22" s="424"/>
    </row>
    <row r="23" spans="2:19">
      <c r="B23" s="252"/>
      <c r="C23" s="229"/>
      <c r="F23" s="251"/>
      <c r="G23" s="251"/>
      <c r="H23" s="251"/>
      <c r="I23" s="251"/>
      <c r="J23" s="251"/>
      <c r="K23" s="251"/>
      <c r="L23" s="251"/>
      <c r="M23" s="251"/>
      <c r="N23" s="251"/>
      <c r="O23" s="251"/>
      <c r="P23" s="251"/>
      <c r="Q23" s="251"/>
      <c r="R23" s="251"/>
      <c r="S23" s="251"/>
    </row>
    <row r="24" spans="2:19">
      <c r="B24" s="252"/>
      <c r="C24" s="229" t="s">
        <v>308</v>
      </c>
      <c r="D24" s="66" t="s">
        <v>309</v>
      </c>
      <c r="H24" s="251"/>
      <c r="I24" s="251"/>
      <c r="J24" s="251"/>
      <c r="K24" s="251"/>
      <c r="L24" s="251"/>
      <c r="M24" s="251"/>
      <c r="N24" s="251"/>
      <c r="O24" s="251"/>
      <c r="P24" s="251"/>
      <c r="Q24" s="251"/>
      <c r="R24" s="251"/>
      <c r="S24" s="251"/>
    </row>
    <row r="25" spans="2:19">
      <c r="B25" s="252"/>
      <c r="C25" s="229"/>
      <c r="D25" s="66" t="s">
        <v>310</v>
      </c>
      <c r="H25" s="251"/>
      <c r="I25" s="251"/>
      <c r="J25" s="251"/>
      <c r="K25" s="251"/>
      <c r="L25" s="251"/>
      <c r="M25" s="251"/>
      <c r="N25" s="251"/>
      <c r="O25" s="251"/>
      <c r="P25" s="251"/>
      <c r="Q25" s="251"/>
      <c r="R25" s="251"/>
      <c r="S25" s="251"/>
    </row>
    <row r="26" spans="2:19">
      <c r="B26" s="252"/>
      <c r="C26" s="229"/>
      <c r="D26" s="66" t="s">
        <v>311</v>
      </c>
      <c r="H26" s="251"/>
      <c r="I26" s="251"/>
      <c r="J26" s="251"/>
      <c r="K26" s="251"/>
      <c r="L26" s="251"/>
      <c r="M26" s="251"/>
      <c r="N26" s="251"/>
      <c r="O26" s="251"/>
      <c r="P26" s="251"/>
      <c r="Q26" s="251"/>
      <c r="R26" s="251"/>
      <c r="S26" s="251"/>
    </row>
    <row r="28" spans="2:19">
      <c r="B28" s="252" t="s">
        <v>312</v>
      </c>
      <c r="C28" s="66" t="s">
        <v>313</v>
      </c>
    </row>
    <row r="29" spans="2:19">
      <c r="B29" s="252"/>
      <c r="C29" s="66" t="s">
        <v>295</v>
      </c>
      <c r="D29" s="66" t="s">
        <v>314</v>
      </c>
    </row>
    <row r="30" spans="2:19">
      <c r="B30" s="252"/>
      <c r="D30" s="66" t="s">
        <v>315</v>
      </c>
    </row>
    <row r="31" spans="2:19">
      <c r="B31" s="252"/>
    </row>
    <row r="32" spans="2:19">
      <c r="B32" s="252"/>
      <c r="C32" s="66" t="s">
        <v>308</v>
      </c>
      <c r="D32" s="66" t="s">
        <v>316</v>
      </c>
    </row>
    <row r="33" spans="2:20">
      <c r="B33" s="252"/>
      <c r="D33" s="66" t="s">
        <v>299</v>
      </c>
      <c r="E33" s="66" t="s">
        <v>317</v>
      </c>
    </row>
    <row r="34" spans="2:20">
      <c r="B34" s="252"/>
      <c r="E34" s="66" t="s">
        <v>318</v>
      </c>
    </row>
    <row r="35" spans="2:20">
      <c r="B35" s="252"/>
      <c r="D35" s="66" t="s">
        <v>303</v>
      </c>
      <c r="E35" s="66" t="s">
        <v>319</v>
      </c>
    </row>
    <row r="36" spans="2:20">
      <c r="B36" s="252"/>
      <c r="E36" s="66" t="s">
        <v>320</v>
      </c>
    </row>
    <row r="37" spans="2:20" ht="13.5" customHeight="1">
      <c r="B37" s="252"/>
      <c r="E37" s="253"/>
      <c r="F37" s="250"/>
      <c r="G37" s="250"/>
      <c r="H37" s="250"/>
      <c r="I37" s="250"/>
      <c r="J37" s="250"/>
      <c r="K37" s="250"/>
      <c r="L37" s="250"/>
      <c r="M37" s="250"/>
      <c r="N37" s="250"/>
      <c r="O37" s="250"/>
      <c r="P37" s="250"/>
      <c r="Q37" s="250"/>
      <c r="R37" s="250"/>
      <c r="S37" s="250"/>
      <c r="T37" s="250"/>
    </row>
    <row r="38" spans="2:20" ht="13.5" customHeight="1">
      <c r="B38" s="252"/>
      <c r="C38" s="66" t="s">
        <v>321</v>
      </c>
      <c r="D38" s="66" t="s">
        <v>322</v>
      </c>
      <c r="E38" s="253"/>
      <c r="F38" s="250"/>
      <c r="G38" s="250"/>
      <c r="H38" s="250"/>
      <c r="I38" s="250"/>
      <c r="J38" s="250"/>
      <c r="K38" s="250"/>
      <c r="L38" s="250"/>
      <c r="M38" s="250"/>
      <c r="N38" s="250"/>
      <c r="O38" s="250"/>
      <c r="P38" s="250"/>
      <c r="Q38" s="250"/>
      <c r="R38" s="250"/>
      <c r="S38" s="250"/>
      <c r="T38" s="250"/>
    </row>
    <row r="39" spans="2:20" ht="13.5" customHeight="1">
      <c r="B39" s="252"/>
      <c r="D39" s="66" t="s">
        <v>299</v>
      </c>
      <c r="E39" s="66" t="s">
        <v>317</v>
      </c>
      <c r="F39" s="250"/>
      <c r="G39" s="250"/>
      <c r="H39" s="250"/>
      <c r="I39" s="250"/>
      <c r="J39" s="250"/>
      <c r="K39" s="250"/>
      <c r="L39" s="250"/>
      <c r="M39" s="250"/>
      <c r="N39" s="250"/>
      <c r="O39" s="250"/>
      <c r="P39" s="250"/>
      <c r="Q39" s="250"/>
      <c r="R39" s="250"/>
      <c r="S39" s="250"/>
      <c r="T39" s="250"/>
    </row>
    <row r="40" spans="2:20" ht="13.5" customHeight="1">
      <c r="B40" s="252"/>
      <c r="E40" s="66" t="s">
        <v>318</v>
      </c>
      <c r="F40" s="250"/>
      <c r="G40" s="250"/>
      <c r="H40" s="250"/>
      <c r="I40" s="250"/>
      <c r="J40" s="250"/>
      <c r="K40" s="250"/>
      <c r="L40" s="250"/>
      <c r="M40" s="250"/>
      <c r="N40" s="250"/>
      <c r="O40" s="250"/>
      <c r="P40" s="250"/>
      <c r="Q40" s="250"/>
      <c r="R40" s="250"/>
      <c r="S40" s="250"/>
      <c r="T40" s="250"/>
    </row>
    <row r="41" spans="2:20" ht="13.5" customHeight="1">
      <c r="B41" s="252"/>
      <c r="D41" s="66" t="s">
        <v>303</v>
      </c>
      <c r="E41" s="66" t="s">
        <v>319</v>
      </c>
      <c r="F41" s="250"/>
      <c r="G41" s="250"/>
      <c r="H41" s="250"/>
      <c r="I41" s="250"/>
      <c r="J41" s="250"/>
      <c r="K41" s="250"/>
      <c r="L41" s="250"/>
      <c r="M41" s="250"/>
      <c r="N41" s="250"/>
      <c r="O41" s="250"/>
      <c r="P41" s="250"/>
      <c r="Q41" s="250"/>
      <c r="R41" s="250"/>
      <c r="S41" s="250"/>
      <c r="T41" s="250"/>
    </row>
    <row r="42" spans="2:20" ht="13.5" customHeight="1">
      <c r="B42" s="252"/>
      <c r="D42" s="253"/>
      <c r="E42" s="66" t="s">
        <v>323</v>
      </c>
      <c r="F42" s="250"/>
      <c r="G42" s="250"/>
      <c r="H42" s="250"/>
      <c r="I42" s="250"/>
      <c r="J42" s="250"/>
      <c r="K42" s="250"/>
      <c r="L42" s="250"/>
      <c r="M42" s="250"/>
      <c r="N42" s="250"/>
      <c r="O42" s="250"/>
      <c r="P42" s="250"/>
      <c r="Q42" s="250"/>
      <c r="R42" s="250"/>
      <c r="S42" s="250"/>
      <c r="T42" s="250"/>
    </row>
    <row r="43" spans="2:20" ht="13.5" customHeight="1">
      <c r="B43" s="252"/>
      <c r="C43" s="250"/>
      <c r="D43" s="250"/>
      <c r="E43" s="250"/>
      <c r="F43" s="250"/>
      <c r="G43" s="250"/>
      <c r="H43" s="250"/>
      <c r="I43" s="250"/>
      <c r="J43" s="250"/>
      <c r="K43" s="250"/>
      <c r="L43" s="250"/>
      <c r="M43" s="250"/>
      <c r="N43" s="250"/>
      <c r="O43" s="250"/>
      <c r="P43" s="250"/>
      <c r="Q43" s="250"/>
      <c r="R43" s="250"/>
      <c r="S43" s="250"/>
      <c r="T43" s="250"/>
    </row>
    <row r="44" spans="2:20">
      <c r="B44" s="252" t="s">
        <v>324</v>
      </c>
      <c r="C44" s="66" t="s">
        <v>326</v>
      </c>
    </row>
    <row r="45" spans="2:20">
      <c r="B45" s="252"/>
      <c r="C45" s="66" t="s">
        <v>295</v>
      </c>
      <c r="D45" s="66" t="s">
        <v>327</v>
      </c>
    </row>
    <row r="46" spans="2:20">
      <c r="B46" s="252"/>
      <c r="D46" s="66" t="s">
        <v>328</v>
      </c>
    </row>
    <row r="47" spans="2:20" ht="13.5" customHeight="1">
      <c r="B47" s="252"/>
      <c r="D47" s="66" t="s">
        <v>329</v>
      </c>
      <c r="J47" s="248"/>
      <c r="K47" s="248"/>
      <c r="L47" s="248"/>
      <c r="M47" s="248"/>
      <c r="N47" s="248"/>
      <c r="O47" s="248"/>
      <c r="P47" s="248"/>
      <c r="Q47" s="248"/>
      <c r="R47" s="248"/>
      <c r="S47" s="248"/>
      <c r="T47" s="248"/>
    </row>
    <row r="48" spans="2:20">
      <c r="B48" s="252"/>
      <c r="C48" s="248"/>
      <c r="E48" s="66" t="s">
        <v>13</v>
      </c>
      <c r="G48" s="66" t="s">
        <v>390</v>
      </c>
      <c r="J48" s="248"/>
      <c r="K48" s="248"/>
      <c r="L48" s="248"/>
      <c r="M48" s="248"/>
      <c r="N48" s="248"/>
      <c r="O48" s="248"/>
      <c r="P48" s="248"/>
      <c r="Q48" s="248"/>
      <c r="R48" s="248"/>
      <c r="S48" s="248"/>
      <c r="T48" s="248"/>
    </row>
    <row r="49" spans="2:20">
      <c r="B49" s="252"/>
      <c r="C49" s="248"/>
      <c r="E49" s="66" t="s">
        <v>34</v>
      </c>
      <c r="G49" s="66" t="s">
        <v>391</v>
      </c>
      <c r="J49" s="250"/>
      <c r="K49" s="250"/>
      <c r="L49" s="250"/>
      <c r="M49" s="250"/>
      <c r="N49" s="250"/>
      <c r="O49" s="250"/>
      <c r="P49" s="250"/>
      <c r="Q49" s="250"/>
      <c r="R49" s="250"/>
      <c r="S49" s="250"/>
      <c r="T49" s="250"/>
    </row>
    <row r="50" spans="2:20">
      <c r="B50" s="252"/>
      <c r="C50" s="248"/>
      <c r="E50" s="66" t="s">
        <v>36</v>
      </c>
      <c r="G50" s="66" t="s">
        <v>392</v>
      </c>
      <c r="J50" s="250"/>
      <c r="K50" s="250"/>
      <c r="L50" s="250"/>
      <c r="M50" s="250"/>
      <c r="N50" s="250"/>
      <c r="O50" s="250"/>
      <c r="P50" s="250"/>
      <c r="Q50" s="250"/>
      <c r="R50" s="250"/>
      <c r="S50" s="250"/>
      <c r="T50" s="250"/>
    </row>
    <row r="51" spans="2:20">
      <c r="B51" s="252"/>
    </row>
    <row r="52" spans="2:20">
      <c r="B52" s="252"/>
      <c r="C52" s="66" t="s">
        <v>308</v>
      </c>
      <c r="D52" s="66" t="s">
        <v>330</v>
      </c>
    </row>
    <row r="53" spans="2:20">
      <c r="B53" s="252"/>
      <c r="D53" s="66" t="s">
        <v>328</v>
      </c>
    </row>
    <row r="54" spans="2:20">
      <c r="B54" s="252"/>
      <c r="D54" s="424" t="s">
        <v>331</v>
      </c>
      <c r="E54" s="424"/>
      <c r="F54" s="424"/>
      <c r="G54" s="424"/>
      <c r="H54" s="424"/>
      <c r="I54" s="424"/>
      <c r="J54" s="424"/>
      <c r="K54" s="424"/>
      <c r="L54" s="424"/>
      <c r="M54" s="424"/>
      <c r="N54" s="424"/>
      <c r="O54" s="424"/>
      <c r="P54" s="424"/>
      <c r="Q54" s="424"/>
      <c r="R54" s="424"/>
      <c r="S54" s="424"/>
      <c r="T54" s="424"/>
    </row>
    <row r="55" spans="2:20">
      <c r="B55" s="252"/>
      <c r="D55" s="424"/>
      <c r="E55" s="424"/>
      <c r="F55" s="424"/>
      <c r="G55" s="424"/>
      <c r="H55" s="424"/>
      <c r="I55" s="424"/>
      <c r="J55" s="424"/>
      <c r="K55" s="424"/>
      <c r="L55" s="424"/>
      <c r="M55" s="424"/>
      <c r="N55" s="424"/>
      <c r="O55" s="424"/>
      <c r="P55" s="424"/>
      <c r="Q55" s="424"/>
      <c r="R55" s="424"/>
      <c r="S55" s="424"/>
      <c r="T55" s="424"/>
    </row>
    <row r="56" spans="2:20">
      <c r="B56" s="252"/>
      <c r="D56" s="251"/>
      <c r="E56" s="251"/>
      <c r="F56" s="251"/>
      <c r="G56" s="251"/>
      <c r="H56" s="251"/>
      <c r="I56" s="251"/>
      <c r="J56" s="251"/>
      <c r="K56" s="251"/>
      <c r="L56" s="251"/>
      <c r="M56" s="251"/>
      <c r="N56" s="251"/>
      <c r="O56" s="251"/>
      <c r="P56" s="251"/>
      <c r="Q56" s="251"/>
      <c r="R56" s="251"/>
      <c r="S56" s="251"/>
      <c r="T56" s="251"/>
    </row>
    <row r="57" spans="2:20">
      <c r="B57" s="252"/>
      <c r="C57" s="66" t="s">
        <v>321</v>
      </c>
      <c r="D57" s="66" t="s">
        <v>332</v>
      </c>
    </row>
    <row r="58" spans="2:20">
      <c r="D58" s="66" t="s">
        <v>299</v>
      </c>
      <c r="E58" s="66" t="s">
        <v>333</v>
      </c>
    </row>
    <row r="59" spans="2:20">
      <c r="E59" s="66" t="s">
        <v>334</v>
      </c>
    </row>
    <row r="60" spans="2:20">
      <c r="D60" s="66" t="s">
        <v>303</v>
      </c>
      <c r="E60" s="66" t="s">
        <v>335</v>
      </c>
    </row>
    <row r="61" spans="2:20">
      <c r="E61" s="66" t="s">
        <v>336</v>
      </c>
    </row>
    <row r="62" spans="2:20">
      <c r="B62" s="252"/>
    </row>
    <row r="63" spans="2:20">
      <c r="B63" s="252" t="s">
        <v>325</v>
      </c>
      <c r="C63" s="66" t="s">
        <v>338</v>
      </c>
    </row>
    <row r="64" spans="2:20">
      <c r="C64" s="66" t="s">
        <v>339</v>
      </c>
    </row>
    <row r="65" spans="3:20">
      <c r="D65" s="424" t="s">
        <v>393</v>
      </c>
      <c r="E65" s="424"/>
      <c r="F65" s="424"/>
      <c r="G65" s="424"/>
      <c r="H65" s="424"/>
      <c r="I65" s="424"/>
      <c r="J65" s="424"/>
      <c r="K65" s="424"/>
      <c r="L65" s="424"/>
      <c r="M65" s="424"/>
      <c r="N65" s="424"/>
      <c r="O65" s="424"/>
      <c r="P65" s="424"/>
      <c r="Q65" s="424"/>
      <c r="R65" s="424"/>
      <c r="S65" s="424"/>
      <c r="T65" s="424"/>
    </row>
    <row r="66" spans="3:20">
      <c r="D66" s="424"/>
      <c r="E66" s="424"/>
      <c r="F66" s="424"/>
      <c r="G66" s="424"/>
      <c r="H66" s="424"/>
      <c r="I66" s="424"/>
      <c r="J66" s="424"/>
      <c r="K66" s="424"/>
      <c r="L66" s="424"/>
      <c r="M66" s="424"/>
      <c r="N66" s="424"/>
      <c r="O66" s="424"/>
      <c r="P66" s="424"/>
      <c r="Q66" s="424"/>
      <c r="R66" s="424"/>
      <c r="S66" s="424"/>
      <c r="T66" s="424"/>
    </row>
    <row r="67" spans="3:20">
      <c r="D67" s="424" t="s">
        <v>340</v>
      </c>
      <c r="E67" s="424"/>
      <c r="F67" s="424"/>
      <c r="G67" s="424"/>
      <c r="H67" s="424"/>
      <c r="I67" s="424"/>
      <c r="J67" s="424"/>
      <c r="K67" s="424"/>
      <c r="L67" s="424"/>
      <c r="M67" s="424"/>
      <c r="N67" s="424"/>
      <c r="O67" s="424"/>
      <c r="P67" s="424"/>
      <c r="Q67" s="424"/>
      <c r="R67" s="424"/>
      <c r="S67" s="424"/>
      <c r="T67" s="424"/>
    </row>
    <row r="68" spans="3:20">
      <c r="D68" s="424"/>
      <c r="E68" s="424"/>
      <c r="F68" s="424"/>
      <c r="G68" s="424"/>
      <c r="H68" s="424"/>
      <c r="I68" s="424"/>
      <c r="J68" s="424"/>
      <c r="K68" s="424"/>
      <c r="L68" s="424"/>
      <c r="M68" s="424"/>
      <c r="N68" s="424"/>
      <c r="O68" s="424"/>
      <c r="P68" s="424"/>
      <c r="Q68" s="424"/>
      <c r="R68" s="424"/>
      <c r="S68" s="424"/>
      <c r="T68" s="424"/>
    </row>
    <row r="69" spans="3:20">
      <c r="D69" s="424" t="s">
        <v>341</v>
      </c>
      <c r="E69" s="424"/>
      <c r="F69" s="424"/>
      <c r="G69" s="424"/>
      <c r="H69" s="424"/>
      <c r="I69" s="424"/>
      <c r="J69" s="424"/>
      <c r="K69" s="424"/>
      <c r="L69" s="424"/>
      <c r="M69" s="424"/>
      <c r="N69" s="424"/>
      <c r="O69" s="424"/>
      <c r="P69" s="424"/>
      <c r="Q69" s="424"/>
      <c r="R69" s="424"/>
      <c r="S69" s="424"/>
      <c r="T69" s="424"/>
    </row>
    <row r="70" spans="3:20">
      <c r="D70" s="424"/>
      <c r="E70" s="424"/>
      <c r="F70" s="424"/>
      <c r="G70" s="424"/>
      <c r="H70" s="424"/>
      <c r="I70" s="424"/>
      <c r="J70" s="424"/>
      <c r="K70" s="424"/>
      <c r="L70" s="424"/>
      <c r="M70" s="424"/>
      <c r="N70" s="424"/>
      <c r="O70" s="424"/>
      <c r="P70" s="424"/>
      <c r="Q70" s="424"/>
      <c r="R70" s="424"/>
      <c r="S70" s="424"/>
      <c r="T70" s="424"/>
    </row>
    <row r="72" spans="3:20">
      <c r="C72" s="66" t="s">
        <v>342</v>
      </c>
    </row>
    <row r="73" spans="3:20" ht="13.5" customHeight="1">
      <c r="D73" s="422" t="s">
        <v>343</v>
      </c>
      <c r="E73" s="422"/>
      <c r="F73" s="422"/>
      <c r="G73" s="422"/>
      <c r="H73" s="422"/>
      <c r="I73" s="422"/>
      <c r="J73" s="422"/>
      <c r="K73" s="422"/>
      <c r="L73" s="422"/>
      <c r="M73" s="422"/>
      <c r="N73" s="422"/>
      <c r="O73" s="422"/>
      <c r="P73" s="422"/>
      <c r="Q73" s="422"/>
      <c r="R73" s="422"/>
      <c r="S73" s="422"/>
      <c r="T73" s="422"/>
    </row>
    <row r="74" spans="3:20" ht="13.5" customHeight="1">
      <c r="D74" s="422"/>
      <c r="E74" s="422"/>
      <c r="F74" s="422"/>
      <c r="G74" s="422"/>
      <c r="H74" s="422"/>
      <c r="I74" s="422"/>
      <c r="J74" s="422"/>
      <c r="K74" s="422"/>
      <c r="L74" s="422"/>
      <c r="M74" s="422"/>
      <c r="N74" s="422"/>
      <c r="O74" s="422"/>
      <c r="P74" s="422"/>
      <c r="Q74" s="422"/>
      <c r="R74" s="422"/>
      <c r="S74" s="422"/>
      <c r="T74" s="422"/>
    </row>
    <row r="75" spans="3:20">
      <c r="C75" s="248"/>
      <c r="D75" s="422"/>
      <c r="E75" s="422"/>
      <c r="F75" s="422"/>
      <c r="G75" s="422"/>
      <c r="H75" s="422"/>
      <c r="I75" s="422"/>
      <c r="J75" s="422"/>
      <c r="K75" s="422"/>
      <c r="L75" s="422"/>
      <c r="M75" s="422"/>
      <c r="N75" s="422"/>
      <c r="O75" s="422"/>
      <c r="P75" s="422"/>
      <c r="Q75" s="422"/>
      <c r="R75" s="422"/>
      <c r="S75" s="422"/>
      <c r="T75" s="422"/>
    </row>
    <row r="77" spans="3:20">
      <c r="C77" s="66" t="s">
        <v>344</v>
      </c>
    </row>
    <row r="78" spans="3:20" ht="13.5" customHeight="1">
      <c r="C78" s="248"/>
      <c r="D78" s="422" t="s">
        <v>345</v>
      </c>
      <c r="E78" s="422"/>
      <c r="F78" s="422"/>
      <c r="G78" s="422"/>
      <c r="H78" s="422"/>
      <c r="I78" s="422"/>
      <c r="J78" s="422"/>
      <c r="K78" s="422"/>
      <c r="L78" s="422"/>
      <c r="M78" s="422"/>
      <c r="N78" s="422"/>
      <c r="O78" s="422"/>
      <c r="P78" s="422"/>
      <c r="Q78" s="422"/>
      <c r="R78" s="422"/>
      <c r="S78" s="422"/>
      <c r="T78" s="422"/>
    </row>
    <row r="79" spans="3:20" ht="13.5" customHeight="1">
      <c r="C79" s="248"/>
      <c r="D79" s="422"/>
      <c r="E79" s="422"/>
      <c r="F79" s="422"/>
      <c r="G79" s="422"/>
      <c r="H79" s="422"/>
      <c r="I79" s="422"/>
      <c r="J79" s="422"/>
      <c r="K79" s="422"/>
      <c r="L79" s="422"/>
      <c r="M79" s="422"/>
      <c r="N79" s="422"/>
      <c r="O79" s="422"/>
      <c r="P79" s="422"/>
      <c r="Q79" s="422"/>
      <c r="R79" s="422"/>
      <c r="S79" s="422"/>
      <c r="T79" s="422"/>
    </row>
    <row r="80" spans="3:20" ht="13.5" customHeight="1">
      <c r="C80" s="248"/>
      <c r="D80" s="422"/>
      <c r="E80" s="422"/>
      <c r="F80" s="422"/>
      <c r="G80" s="422"/>
      <c r="H80" s="422"/>
      <c r="I80" s="422"/>
      <c r="J80" s="422"/>
      <c r="K80" s="422"/>
      <c r="L80" s="422"/>
      <c r="M80" s="422"/>
      <c r="N80" s="422"/>
      <c r="O80" s="422"/>
      <c r="P80" s="422"/>
      <c r="Q80" s="422"/>
      <c r="R80" s="422"/>
      <c r="S80" s="422"/>
      <c r="T80" s="422"/>
    </row>
    <row r="81" spans="2:20">
      <c r="C81" s="66" t="s">
        <v>346</v>
      </c>
    </row>
    <row r="82" spans="2:20" ht="13.5" customHeight="1">
      <c r="C82" s="248"/>
      <c r="D82" s="422" t="s">
        <v>347</v>
      </c>
      <c r="E82" s="422"/>
      <c r="F82" s="422"/>
      <c r="G82" s="422"/>
      <c r="H82" s="422"/>
      <c r="I82" s="422"/>
      <c r="J82" s="422"/>
      <c r="K82" s="422"/>
      <c r="L82" s="422"/>
      <c r="M82" s="422"/>
      <c r="N82" s="422"/>
      <c r="O82" s="422"/>
      <c r="P82" s="422"/>
      <c r="Q82" s="422"/>
      <c r="R82" s="422"/>
      <c r="S82" s="422"/>
      <c r="T82" s="422"/>
    </row>
    <row r="83" spans="2:20" ht="13.5" customHeight="1">
      <c r="C83" s="248"/>
      <c r="D83" s="422"/>
      <c r="E83" s="422"/>
      <c r="F83" s="422"/>
      <c r="G83" s="422"/>
      <c r="H83" s="422"/>
      <c r="I83" s="422"/>
      <c r="J83" s="422"/>
      <c r="K83" s="422"/>
      <c r="L83" s="422"/>
      <c r="M83" s="422"/>
      <c r="N83" s="422"/>
      <c r="O83" s="422"/>
      <c r="P83" s="422"/>
      <c r="Q83" s="422"/>
      <c r="R83" s="422"/>
      <c r="S83" s="422"/>
      <c r="T83" s="422"/>
    </row>
    <row r="84" spans="2:20">
      <c r="C84" s="248"/>
      <c r="D84" s="422"/>
      <c r="E84" s="422"/>
      <c r="F84" s="422"/>
      <c r="G84" s="422"/>
      <c r="H84" s="422"/>
      <c r="I84" s="422"/>
      <c r="J84" s="422"/>
      <c r="K84" s="422"/>
      <c r="L84" s="422"/>
      <c r="M84" s="422"/>
      <c r="N84" s="422"/>
      <c r="O84" s="422"/>
      <c r="P84" s="422"/>
      <c r="Q84" s="422"/>
      <c r="R84" s="422"/>
      <c r="S84" s="422"/>
      <c r="T84" s="422"/>
    </row>
    <row r="86" spans="2:20">
      <c r="B86" s="252" t="s">
        <v>337</v>
      </c>
      <c r="C86" s="66" t="s">
        <v>349</v>
      </c>
    </row>
    <row r="87" spans="2:20" ht="13.5" customHeight="1">
      <c r="B87" s="252"/>
      <c r="C87" s="66" t="s">
        <v>295</v>
      </c>
      <c r="D87" s="66" t="s">
        <v>350</v>
      </c>
    </row>
    <row r="88" spans="2:20" ht="13.5" customHeight="1">
      <c r="B88" s="252"/>
      <c r="D88" s="247" t="s">
        <v>299</v>
      </c>
      <c r="E88" s="422" t="s">
        <v>394</v>
      </c>
      <c r="F88" s="422"/>
      <c r="G88" s="422"/>
      <c r="H88" s="422"/>
      <c r="I88" s="422"/>
      <c r="J88" s="422"/>
      <c r="K88" s="422"/>
      <c r="L88" s="422"/>
      <c r="M88" s="422"/>
      <c r="N88" s="422"/>
      <c r="O88" s="422"/>
      <c r="P88" s="422"/>
      <c r="Q88" s="422"/>
      <c r="R88" s="422"/>
      <c r="S88" s="422"/>
      <c r="T88" s="422"/>
    </row>
    <row r="89" spans="2:20">
      <c r="B89" s="252"/>
      <c r="D89" s="247"/>
      <c r="E89" s="422"/>
      <c r="F89" s="422"/>
      <c r="G89" s="422"/>
      <c r="H89" s="422"/>
      <c r="I89" s="422"/>
      <c r="J89" s="422"/>
      <c r="K89" s="422"/>
      <c r="L89" s="422"/>
      <c r="M89" s="422"/>
      <c r="N89" s="422"/>
      <c r="O89" s="422"/>
      <c r="P89" s="422"/>
      <c r="Q89" s="422"/>
      <c r="R89" s="422"/>
      <c r="S89" s="422"/>
      <c r="T89" s="422"/>
    </row>
    <row r="90" spans="2:20">
      <c r="B90" s="252"/>
      <c r="C90" s="248"/>
      <c r="D90" s="248"/>
      <c r="E90" s="422"/>
      <c r="F90" s="422"/>
      <c r="G90" s="422"/>
      <c r="H90" s="422"/>
      <c r="I90" s="422"/>
      <c r="J90" s="422"/>
      <c r="K90" s="422"/>
      <c r="L90" s="422"/>
      <c r="M90" s="422"/>
      <c r="N90" s="422"/>
      <c r="O90" s="422"/>
      <c r="P90" s="422"/>
      <c r="Q90" s="422"/>
      <c r="R90" s="422"/>
      <c r="S90" s="422"/>
      <c r="T90" s="422"/>
    </row>
    <row r="91" spans="2:20">
      <c r="B91" s="252"/>
      <c r="C91" s="248"/>
      <c r="D91" s="248"/>
      <c r="E91" s="247" t="s">
        <v>351</v>
      </c>
      <c r="F91" s="248"/>
      <c r="G91" s="248"/>
      <c r="H91" s="248"/>
      <c r="I91" s="248"/>
      <c r="J91" s="248"/>
      <c r="K91" s="248"/>
      <c r="L91" s="248"/>
      <c r="M91" s="248"/>
      <c r="N91" s="248"/>
      <c r="O91" s="248"/>
      <c r="P91" s="248"/>
      <c r="Q91" s="248"/>
      <c r="R91" s="248"/>
      <c r="S91" s="248"/>
      <c r="T91" s="248"/>
    </row>
    <row r="92" spans="2:20" ht="13.5" customHeight="1">
      <c r="B92" s="252"/>
      <c r="C92" s="248"/>
      <c r="D92" s="66" t="s">
        <v>303</v>
      </c>
      <c r="E92" s="247" t="s">
        <v>352</v>
      </c>
      <c r="F92" s="248"/>
      <c r="G92" s="248"/>
      <c r="H92" s="248"/>
      <c r="I92" s="248"/>
      <c r="J92" s="248"/>
      <c r="K92" s="248"/>
      <c r="L92" s="248"/>
      <c r="M92" s="248"/>
      <c r="N92" s="248"/>
      <c r="O92" s="248"/>
      <c r="P92" s="248"/>
      <c r="Q92" s="248"/>
      <c r="R92" s="248"/>
      <c r="S92" s="248"/>
      <c r="T92" s="248"/>
    </row>
    <row r="93" spans="2:20">
      <c r="B93" s="252"/>
      <c r="C93" s="248"/>
      <c r="D93" s="248"/>
      <c r="E93" s="247" t="s">
        <v>353</v>
      </c>
      <c r="F93" s="248"/>
      <c r="G93" s="248"/>
      <c r="H93" s="248"/>
      <c r="I93" s="248"/>
      <c r="J93" s="248"/>
      <c r="K93" s="248"/>
      <c r="L93" s="248"/>
      <c r="M93" s="248"/>
      <c r="N93" s="248"/>
      <c r="O93" s="248"/>
      <c r="P93" s="248"/>
      <c r="Q93" s="248"/>
      <c r="R93" s="248"/>
      <c r="S93" s="248"/>
      <c r="T93" s="248"/>
    </row>
    <row r="94" spans="2:20">
      <c r="B94" s="252"/>
      <c r="C94" s="248"/>
      <c r="D94" s="248"/>
      <c r="E94" s="248"/>
      <c r="F94" s="248"/>
      <c r="G94" s="248"/>
      <c r="H94" s="248"/>
      <c r="I94" s="248"/>
      <c r="J94" s="248"/>
      <c r="K94" s="248"/>
      <c r="L94" s="248"/>
      <c r="M94" s="248"/>
      <c r="N94" s="248"/>
      <c r="O94" s="248"/>
      <c r="P94" s="248"/>
      <c r="Q94" s="248"/>
      <c r="R94" s="248"/>
      <c r="S94" s="248"/>
      <c r="T94" s="248"/>
    </row>
    <row r="95" spans="2:20">
      <c r="B95" s="252"/>
      <c r="C95" s="66" t="s">
        <v>308</v>
      </c>
      <c r="D95" s="66" t="s">
        <v>354</v>
      </c>
    </row>
    <row r="96" spans="2:20">
      <c r="B96" s="252"/>
      <c r="D96" s="66" t="s">
        <v>353</v>
      </c>
    </row>
    <row r="98" spans="1:20">
      <c r="B98" s="252" t="s">
        <v>348</v>
      </c>
      <c r="C98" s="66" t="s">
        <v>356</v>
      </c>
    </row>
    <row r="99" spans="1:20" ht="13.5" customHeight="1">
      <c r="C99" s="422" t="s">
        <v>395</v>
      </c>
      <c r="D99" s="422"/>
      <c r="E99" s="422"/>
      <c r="F99" s="422"/>
      <c r="G99" s="422"/>
      <c r="H99" s="422"/>
      <c r="I99" s="422"/>
      <c r="J99" s="422"/>
      <c r="K99" s="422"/>
      <c r="L99" s="422"/>
      <c r="M99" s="422"/>
      <c r="N99" s="422"/>
      <c r="O99" s="422"/>
      <c r="P99" s="422"/>
      <c r="Q99" s="422"/>
      <c r="R99" s="422"/>
      <c r="S99" s="422"/>
      <c r="T99" s="422"/>
    </row>
    <row r="100" spans="1:20" ht="13.5" customHeight="1">
      <c r="C100" s="422"/>
      <c r="D100" s="422"/>
      <c r="E100" s="422"/>
      <c r="F100" s="422"/>
      <c r="G100" s="422"/>
      <c r="H100" s="422"/>
      <c r="I100" s="422"/>
      <c r="J100" s="422"/>
      <c r="K100" s="422"/>
      <c r="L100" s="422"/>
      <c r="M100" s="422"/>
      <c r="N100" s="422"/>
      <c r="O100" s="422"/>
      <c r="P100" s="422"/>
      <c r="Q100" s="422"/>
      <c r="R100" s="422"/>
      <c r="S100" s="422"/>
      <c r="T100" s="422"/>
    </row>
    <row r="101" spans="1:20">
      <c r="C101" s="422"/>
      <c r="D101" s="422"/>
      <c r="E101" s="422"/>
      <c r="F101" s="422"/>
      <c r="G101" s="422"/>
      <c r="H101" s="422"/>
      <c r="I101" s="422"/>
      <c r="J101" s="422"/>
      <c r="K101" s="422"/>
      <c r="L101" s="422"/>
      <c r="M101" s="422"/>
      <c r="N101" s="422"/>
      <c r="O101" s="422"/>
      <c r="P101" s="422"/>
      <c r="Q101" s="422"/>
      <c r="R101" s="422"/>
      <c r="S101" s="422"/>
      <c r="T101" s="422"/>
    </row>
    <row r="102" spans="1:20">
      <c r="C102" s="422"/>
      <c r="D102" s="422"/>
      <c r="E102" s="422"/>
      <c r="F102" s="422"/>
      <c r="G102" s="422"/>
      <c r="H102" s="422"/>
      <c r="I102" s="422"/>
      <c r="J102" s="422"/>
      <c r="K102" s="422"/>
      <c r="L102" s="422"/>
      <c r="M102" s="422"/>
      <c r="N102" s="422"/>
      <c r="O102" s="422"/>
      <c r="P102" s="422"/>
      <c r="Q102" s="422"/>
      <c r="R102" s="422"/>
      <c r="S102" s="422"/>
      <c r="T102" s="422"/>
    </row>
    <row r="103" spans="1:20">
      <c r="C103" s="422" t="s">
        <v>357</v>
      </c>
      <c r="D103" s="422"/>
      <c r="E103" s="422"/>
      <c r="F103" s="422"/>
      <c r="G103" s="422"/>
      <c r="H103" s="422"/>
      <c r="I103" s="422"/>
      <c r="J103" s="422"/>
      <c r="K103" s="422"/>
      <c r="L103" s="422"/>
      <c r="M103" s="422"/>
      <c r="N103" s="422"/>
      <c r="O103" s="422"/>
      <c r="P103" s="422"/>
      <c r="Q103" s="422"/>
      <c r="R103" s="422"/>
      <c r="S103" s="422"/>
      <c r="T103" s="422"/>
    </row>
    <row r="104" spans="1:20">
      <c r="C104" s="422"/>
      <c r="D104" s="422"/>
      <c r="E104" s="422"/>
      <c r="F104" s="422"/>
      <c r="G104" s="422"/>
      <c r="H104" s="422"/>
      <c r="I104" s="422"/>
      <c r="J104" s="422"/>
      <c r="K104" s="422"/>
      <c r="L104" s="422"/>
      <c r="M104" s="422"/>
      <c r="N104" s="422"/>
      <c r="O104" s="422"/>
      <c r="P104" s="422"/>
      <c r="Q104" s="422"/>
      <c r="R104" s="422"/>
      <c r="S104" s="422"/>
      <c r="T104" s="422"/>
    </row>
    <row r="106" spans="1:20">
      <c r="B106" s="252" t="s">
        <v>355</v>
      </c>
      <c r="C106" s="66" t="s">
        <v>358</v>
      </c>
    </row>
    <row r="107" spans="1:20">
      <c r="C107" s="66" t="s">
        <v>359</v>
      </c>
    </row>
    <row r="110" spans="1:20">
      <c r="A110" s="252" t="s">
        <v>360</v>
      </c>
      <c r="B110" s="252" t="s">
        <v>361</v>
      </c>
    </row>
    <row r="111" spans="1:20">
      <c r="A111" s="252"/>
      <c r="B111" s="252" t="s">
        <v>293</v>
      </c>
      <c r="C111" s="66" t="s">
        <v>362</v>
      </c>
    </row>
    <row r="112" spans="1:20">
      <c r="A112" s="252"/>
      <c r="B112" s="252"/>
      <c r="C112" s="66" t="s">
        <v>396</v>
      </c>
    </row>
    <row r="113" spans="1:20">
      <c r="A113" s="252"/>
      <c r="B113" s="252"/>
      <c r="C113" s="251"/>
      <c r="D113" s="251"/>
      <c r="E113" s="251"/>
      <c r="F113" s="251"/>
      <c r="G113" s="251"/>
      <c r="H113" s="251"/>
      <c r="I113" s="251"/>
      <c r="J113" s="251"/>
      <c r="K113" s="251"/>
      <c r="L113" s="251"/>
      <c r="M113" s="251"/>
      <c r="N113" s="251"/>
      <c r="O113" s="251"/>
      <c r="P113" s="251"/>
      <c r="Q113" s="251"/>
      <c r="R113" s="251"/>
      <c r="S113" s="251"/>
      <c r="T113" s="251"/>
    </row>
    <row r="114" spans="1:20">
      <c r="B114" s="252" t="s">
        <v>312</v>
      </c>
      <c r="C114" s="66" t="s">
        <v>363</v>
      </c>
    </row>
    <row r="115" spans="1:20">
      <c r="B115" s="252"/>
      <c r="C115" s="66" t="s">
        <v>397</v>
      </c>
    </row>
    <row r="116" spans="1:20">
      <c r="B116" s="252"/>
    </row>
    <row r="118" spans="1:20">
      <c r="A118" s="252" t="s">
        <v>364</v>
      </c>
      <c r="B118" s="252" t="s">
        <v>365</v>
      </c>
    </row>
    <row r="119" spans="1:20">
      <c r="A119" s="252"/>
      <c r="B119" s="252" t="s">
        <v>293</v>
      </c>
      <c r="C119" s="66" t="s">
        <v>366</v>
      </c>
    </row>
    <row r="120" spans="1:20">
      <c r="A120" s="252"/>
      <c r="B120" s="252"/>
      <c r="C120" s="424" t="s">
        <v>398</v>
      </c>
      <c r="D120" s="424"/>
      <c r="E120" s="424"/>
      <c r="F120" s="424"/>
      <c r="G120" s="424"/>
      <c r="H120" s="424"/>
      <c r="I120" s="424"/>
      <c r="J120" s="424"/>
      <c r="K120" s="424"/>
      <c r="L120" s="424"/>
      <c r="M120" s="424"/>
      <c r="N120" s="424"/>
      <c r="O120" s="424"/>
      <c r="P120" s="424"/>
      <c r="Q120" s="424"/>
      <c r="R120" s="424"/>
      <c r="S120" s="424"/>
      <c r="T120" s="424"/>
    </row>
    <row r="121" spans="1:20">
      <c r="A121" s="252"/>
      <c r="B121" s="252"/>
    </row>
    <row r="122" spans="1:20">
      <c r="A122" s="252"/>
      <c r="B122" s="252" t="s">
        <v>312</v>
      </c>
      <c r="C122" s="66" t="s">
        <v>367</v>
      </c>
    </row>
    <row r="123" spans="1:20">
      <c r="A123" s="252"/>
      <c r="B123" s="252"/>
      <c r="C123" s="66" t="s">
        <v>399</v>
      </c>
    </row>
    <row r="124" spans="1:20">
      <c r="A124" s="252"/>
      <c r="B124" s="252"/>
    </row>
    <row r="125" spans="1:20">
      <c r="A125" s="252"/>
      <c r="B125" s="252" t="s">
        <v>324</v>
      </c>
      <c r="C125" s="66" t="s">
        <v>368</v>
      </c>
    </row>
    <row r="126" spans="1:20">
      <c r="A126" s="252"/>
      <c r="B126" s="252"/>
      <c r="C126" s="66" t="s">
        <v>400</v>
      </c>
    </row>
    <row r="127" spans="1:20">
      <c r="A127" s="252"/>
      <c r="B127" s="252"/>
    </row>
    <row r="128" spans="1:20">
      <c r="A128" s="252"/>
      <c r="B128" s="252" t="s">
        <v>325</v>
      </c>
      <c r="C128" s="66" t="s">
        <v>369</v>
      </c>
    </row>
    <row r="129" spans="1:22">
      <c r="A129" s="252"/>
      <c r="B129" s="252"/>
      <c r="C129" s="66" t="s">
        <v>401</v>
      </c>
    </row>
    <row r="130" spans="1:22">
      <c r="A130" s="252"/>
      <c r="B130" s="252"/>
    </row>
    <row r="132" spans="1:22">
      <c r="A132" s="252" t="s">
        <v>370</v>
      </c>
      <c r="B132" s="252" t="s">
        <v>371</v>
      </c>
    </row>
    <row r="133" spans="1:22">
      <c r="B133" s="254" t="s">
        <v>293</v>
      </c>
      <c r="C133" s="247" t="s">
        <v>372</v>
      </c>
      <c r="D133" s="248"/>
      <c r="E133" s="248"/>
      <c r="F133" s="248"/>
      <c r="G133" s="248"/>
      <c r="H133" s="248"/>
      <c r="I133" s="248"/>
      <c r="J133" s="248"/>
      <c r="K133" s="248"/>
      <c r="L133" s="248"/>
      <c r="M133" s="248"/>
      <c r="N133" s="248"/>
      <c r="O133" s="248"/>
      <c r="P133" s="248"/>
      <c r="Q133" s="248"/>
      <c r="R133" s="248"/>
      <c r="S133" s="248"/>
      <c r="T133" s="248"/>
    </row>
    <row r="134" spans="1:22">
      <c r="B134" s="254"/>
      <c r="C134" s="247" t="s">
        <v>402</v>
      </c>
      <c r="D134" s="248"/>
      <c r="E134" s="248"/>
      <c r="F134" s="248"/>
      <c r="G134" s="248"/>
      <c r="H134" s="248"/>
      <c r="I134" s="248"/>
      <c r="J134" s="248"/>
      <c r="K134" s="248"/>
      <c r="L134" s="248"/>
      <c r="M134" s="248"/>
      <c r="N134" s="248"/>
      <c r="O134" s="248"/>
      <c r="P134" s="248"/>
      <c r="Q134" s="248"/>
      <c r="R134" s="248"/>
      <c r="S134" s="248"/>
      <c r="T134" s="248"/>
    </row>
    <row r="135" spans="1:22">
      <c r="B135" s="255"/>
      <c r="C135" s="256"/>
      <c r="D135" s="256"/>
      <c r="E135" s="256"/>
      <c r="F135" s="256"/>
      <c r="G135" s="257"/>
      <c r="H135" s="257"/>
      <c r="I135" s="257"/>
      <c r="J135" s="258"/>
      <c r="K135" s="258"/>
      <c r="L135" s="258"/>
      <c r="M135" s="258"/>
      <c r="N135" s="258"/>
      <c r="O135" s="258"/>
      <c r="P135" s="258"/>
      <c r="Q135" s="258"/>
      <c r="R135" s="258"/>
      <c r="S135" s="258"/>
      <c r="T135" s="258"/>
      <c r="U135" s="249"/>
      <c r="V135" s="249"/>
    </row>
    <row r="136" spans="1:22">
      <c r="B136" s="252" t="s">
        <v>312</v>
      </c>
      <c r="C136" s="229" t="s">
        <v>373</v>
      </c>
      <c r="D136" s="256"/>
      <c r="E136" s="256"/>
      <c r="F136" s="256"/>
      <c r="G136" s="259"/>
      <c r="H136" s="259"/>
      <c r="I136" s="259"/>
      <c r="J136" s="258"/>
      <c r="K136" s="258"/>
      <c r="L136" s="258"/>
      <c r="M136" s="258"/>
      <c r="N136" s="258"/>
      <c r="O136" s="258"/>
      <c r="P136" s="258"/>
      <c r="Q136" s="258"/>
      <c r="R136" s="258"/>
      <c r="S136" s="258"/>
      <c r="T136" s="258"/>
      <c r="U136" s="249"/>
      <c r="V136" s="249"/>
    </row>
    <row r="137" spans="1:22">
      <c r="B137" s="255"/>
      <c r="C137" s="229" t="s">
        <v>403</v>
      </c>
      <c r="D137" s="256"/>
      <c r="E137" s="256"/>
      <c r="F137" s="256"/>
      <c r="G137" s="259"/>
      <c r="H137" s="259"/>
      <c r="I137" s="259"/>
      <c r="J137" s="258"/>
      <c r="K137" s="258"/>
      <c r="L137" s="258"/>
      <c r="M137" s="258"/>
      <c r="N137" s="258"/>
      <c r="O137" s="258"/>
      <c r="P137" s="258"/>
      <c r="Q137" s="258"/>
      <c r="R137" s="258"/>
      <c r="S137" s="258"/>
      <c r="T137" s="258"/>
      <c r="U137" s="249"/>
      <c r="V137" s="249"/>
    </row>
    <row r="138" spans="1:22">
      <c r="B138" s="255"/>
      <c r="C138" s="229"/>
      <c r="D138" s="256"/>
      <c r="E138" s="256"/>
      <c r="F138" s="256"/>
      <c r="G138" s="259"/>
      <c r="H138" s="259"/>
      <c r="I138" s="259"/>
      <c r="J138" s="258"/>
      <c r="K138" s="258"/>
      <c r="L138" s="258"/>
      <c r="M138" s="258"/>
      <c r="N138" s="258"/>
      <c r="O138" s="258"/>
      <c r="P138" s="258"/>
      <c r="Q138" s="258"/>
      <c r="R138" s="258"/>
      <c r="S138" s="258"/>
      <c r="T138" s="258"/>
      <c r="U138" s="249"/>
      <c r="V138" s="249"/>
    </row>
    <row r="139" spans="1:22">
      <c r="D139" s="229"/>
    </row>
    <row r="140" spans="1:22">
      <c r="A140" s="252" t="s">
        <v>374</v>
      </c>
      <c r="B140" s="252" t="s">
        <v>375</v>
      </c>
    </row>
    <row r="141" spans="1:22">
      <c r="B141" s="252" t="s">
        <v>293</v>
      </c>
      <c r="C141" s="66" t="s">
        <v>376</v>
      </c>
    </row>
    <row r="142" spans="1:22">
      <c r="C142" s="425" t="s">
        <v>377</v>
      </c>
      <c r="D142" s="426"/>
      <c r="E142" s="426"/>
      <c r="F142" s="426"/>
      <c r="G142" s="426"/>
      <c r="H142" s="426"/>
      <c r="I142" s="426"/>
      <c r="J142" s="426"/>
      <c r="K142" s="427"/>
      <c r="L142" s="425" t="s">
        <v>378</v>
      </c>
      <c r="M142" s="426"/>
      <c r="N142" s="426"/>
      <c r="O142" s="426"/>
      <c r="P142" s="426"/>
      <c r="Q142" s="427"/>
      <c r="R142" s="423" t="s">
        <v>379</v>
      </c>
      <c r="S142" s="423"/>
      <c r="T142" s="423"/>
    </row>
    <row r="143" spans="1:22">
      <c r="C143" s="425" t="s">
        <v>404</v>
      </c>
      <c r="D143" s="426"/>
      <c r="E143" s="426"/>
      <c r="F143" s="426"/>
      <c r="G143" s="426"/>
      <c r="H143" s="426"/>
      <c r="I143" s="426"/>
      <c r="J143" s="426"/>
      <c r="K143" s="427"/>
      <c r="L143" s="425" t="s">
        <v>405</v>
      </c>
      <c r="M143" s="426"/>
      <c r="N143" s="426"/>
      <c r="O143" s="426"/>
      <c r="P143" s="426"/>
      <c r="Q143" s="427"/>
      <c r="R143" s="423" t="s">
        <v>380</v>
      </c>
      <c r="S143" s="423"/>
      <c r="T143" s="423"/>
    </row>
    <row r="144" spans="1:22">
      <c r="C144" s="425" t="s">
        <v>406</v>
      </c>
      <c r="D144" s="426"/>
      <c r="E144" s="426"/>
      <c r="F144" s="426"/>
      <c r="G144" s="426"/>
      <c r="H144" s="426"/>
      <c r="I144" s="426"/>
      <c r="J144" s="426"/>
      <c r="K144" s="427"/>
      <c r="L144" s="425" t="s">
        <v>405</v>
      </c>
      <c r="M144" s="426"/>
      <c r="N144" s="426"/>
      <c r="O144" s="426"/>
      <c r="P144" s="426"/>
      <c r="Q144" s="427"/>
      <c r="R144" s="423" t="s">
        <v>380</v>
      </c>
      <c r="S144" s="423"/>
      <c r="T144" s="423"/>
    </row>
    <row r="145" spans="2:20">
      <c r="C145" s="425" t="s">
        <v>407</v>
      </c>
      <c r="D145" s="426"/>
      <c r="E145" s="426"/>
      <c r="F145" s="426"/>
      <c r="G145" s="426"/>
      <c r="H145" s="426"/>
      <c r="I145" s="426"/>
      <c r="J145" s="426"/>
      <c r="K145" s="427"/>
      <c r="L145" s="425" t="s">
        <v>405</v>
      </c>
      <c r="M145" s="426"/>
      <c r="N145" s="426"/>
      <c r="O145" s="426"/>
      <c r="P145" s="426"/>
      <c r="Q145" s="427"/>
      <c r="R145" s="423" t="s">
        <v>380</v>
      </c>
      <c r="S145" s="423"/>
      <c r="T145" s="423"/>
    </row>
    <row r="146" spans="2:20">
      <c r="C146" s="425" t="s">
        <v>408</v>
      </c>
      <c r="D146" s="426"/>
      <c r="E146" s="426"/>
      <c r="F146" s="426"/>
      <c r="G146" s="426"/>
      <c r="H146" s="426"/>
      <c r="I146" s="426"/>
      <c r="J146" s="426"/>
      <c r="K146" s="427"/>
      <c r="L146" s="425" t="s">
        <v>405</v>
      </c>
      <c r="M146" s="426"/>
      <c r="N146" s="426"/>
      <c r="O146" s="426"/>
      <c r="P146" s="426"/>
      <c r="Q146" s="427"/>
      <c r="R146" s="423" t="s">
        <v>380</v>
      </c>
      <c r="S146" s="423"/>
      <c r="T146" s="423"/>
    </row>
    <row r="147" spans="2:20">
      <c r="C147" s="425" t="s">
        <v>409</v>
      </c>
      <c r="D147" s="426"/>
      <c r="E147" s="426"/>
      <c r="F147" s="426"/>
      <c r="G147" s="426"/>
      <c r="H147" s="426"/>
      <c r="I147" s="426"/>
      <c r="J147" s="426"/>
      <c r="K147" s="427"/>
      <c r="L147" s="425" t="s">
        <v>405</v>
      </c>
      <c r="M147" s="426"/>
      <c r="N147" s="426"/>
      <c r="O147" s="426"/>
      <c r="P147" s="426"/>
      <c r="Q147" s="427"/>
      <c r="R147" s="423" t="s">
        <v>380</v>
      </c>
      <c r="S147" s="423"/>
      <c r="T147" s="423"/>
    </row>
    <row r="148" spans="2:20">
      <c r="C148" s="425" t="s">
        <v>410</v>
      </c>
      <c r="D148" s="426"/>
      <c r="E148" s="426"/>
      <c r="F148" s="426"/>
      <c r="G148" s="426"/>
      <c r="H148" s="426"/>
      <c r="I148" s="426"/>
      <c r="J148" s="426"/>
      <c r="K148" s="427"/>
      <c r="L148" s="425" t="s">
        <v>405</v>
      </c>
      <c r="M148" s="426"/>
      <c r="N148" s="426"/>
      <c r="O148" s="426"/>
      <c r="P148" s="426"/>
      <c r="Q148" s="427"/>
      <c r="R148" s="423" t="s">
        <v>380</v>
      </c>
      <c r="S148" s="423"/>
      <c r="T148" s="423"/>
    </row>
    <row r="149" spans="2:20">
      <c r="C149" s="425" t="s">
        <v>411</v>
      </c>
      <c r="D149" s="426"/>
      <c r="E149" s="426"/>
      <c r="F149" s="426"/>
      <c r="G149" s="426"/>
      <c r="H149" s="426"/>
      <c r="I149" s="426"/>
      <c r="J149" s="426"/>
      <c r="K149" s="427"/>
      <c r="L149" s="425" t="s">
        <v>405</v>
      </c>
      <c r="M149" s="426"/>
      <c r="N149" s="426"/>
      <c r="O149" s="426"/>
      <c r="P149" s="426"/>
      <c r="Q149" s="427"/>
      <c r="R149" s="423" t="s">
        <v>380</v>
      </c>
      <c r="S149" s="423"/>
      <c r="T149" s="423"/>
    </row>
    <row r="150" spans="2:20">
      <c r="C150" s="425" t="s">
        <v>412</v>
      </c>
      <c r="D150" s="426"/>
      <c r="E150" s="426"/>
      <c r="F150" s="426"/>
      <c r="G150" s="426"/>
      <c r="H150" s="426"/>
      <c r="I150" s="426"/>
      <c r="J150" s="426"/>
      <c r="K150" s="427"/>
      <c r="L150" s="425" t="s">
        <v>405</v>
      </c>
      <c r="M150" s="426"/>
      <c r="N150" s="426"/>
      <c r="O150" s="426"/>
      <c r="P150" s="426"/>
      <c r="Q150" s="427"/>
      <c r="R150" s="423" t="s">
        <v>380</v>
      </c>
      <c r="S150" s="423"/>
      <c r="T150" s="423"/>
    </row>
    <row r="151" spans="2:20">
      <c r="C151" s="425" t="s">
        <v>413</v>
      </c>
      <c r="D151" s="426"/>
      <c r="E151" s="426"/>
      <c r="F151" s="426"/>
      <c r="G151" s="426"/>
      <c r="H151" s="426"/>
      <c r="I151" s="426"/>
      <c r="J151" s="426"/>
      <c r="K151" s="427"/>
      <c r="L151" s="425" t="s">
        <v>405</v>
      </c>
      <c r="M151" s="426"/>
      <c r="N151" s="426"/>
      <c r="O151" s="426"/>
      <c r="P151" s="426"/>
      <c r="Q151" s="427"/>
      <c r="R151" s="423" t="s">
        <v>380</v>
      </c>
      <c r="S151" s="423"/>
      <c r="T151" s="423"/>
    </row>
    <row r="152" spans="2:20">
      <c r="C152" s="66" t="s">
        <v>381</v>
      </c>
    </row>
    <row r="153" spans="2:20">
      <c r="C153" s="66" t="s">
        <v>295</v>
      </c>
      <c r="D153" s="66" t="s">
        <v>382</v>
      </c>
    </row>
    <row r="155" spans="2:20">
      <c r="B155" s="252" t="s">
        <v>312</v>
      </c>
      <c r="C155" s="66" t="s">
        <v>383</v>
      </c>
    </row>
    <row r="156" spans="2:20" ht="13.5" customHeight="1">
      <c r="C156" s="422" t="s">
        <v>384</v>
      </c>
      <c r="D156" s="422"/>
      <c r="E156" s="422"/>
      <c r="F156" s="422"/>
      <c r="G156" s="422"/>
      <c r="H156" s="422"/>
      <c r="I156" s="422"/>
      <c r="J156" s="422"/>
      <c r="K156" s="422"/>
      <c r="L156" s="422"/>
      <c r="M156" s="422"/>
      <c r="N156" s="422"/>
      <c r="O156" s="422"/>
      <c r="P156" s="422"/>
      <c r="Q156" s="422"/>
      <c r="R156" s="422"/>
      <c r="S156" s="422"/>
      <c r="T156" s="422"/>
    </row>
    <row r="157" spans="2:20" ht="13.5" customHeight="1">
      <c r="C157" s="422"/>
      <c r="D157" s="422"/>
      <c r="E157" s="422"/>
      <c r="F157" s="422"/>
      <c r="G157" s="422"/>
      <c r="H157" s="422"/>
      <c r="I157" s="422"/>
      <c r="J157" s="422"/>
      <c r="K157" s="422"/>
      <c r="L157" s="422"/>
      <c r="M157" s="422"/>
      <c r="N157" s="422"/>
      <c r="O157" s="422"/>
      <c r="P157" s="422"/>
      <c r="Q157" s="422"/>
      <c r="R157" s="422"/>
      <c r="S157" s="422"/>
      <c r="T157" s="422"/>
    </row>
    <row r="158" spans="2:20">
      <c r="C158" s="422"/>
      <c r="D158" s="422"/>
      <c r="E158" s="422"/>
      <c r="F158" s="422"/>
      <c r="G158" s="422"/>
      <c r="H158" s="422"/>
      <c r="I158" s="422"/>
      <c r="J158" s="422"/>
      <c r="K158" s="422"/>
      <c r="L158" s="422"/>
      <c r="M158" s="422"/>
      <c r="N158" s="422"/>
      <c r="O158" s="422"/>
      <c r="P158" s="422"/>
      <c r="Q158" s="422"/>
      <c r="R158" s="422"/>
      <c r="S158" s="422"/>
      <c r="T158" s="422"/>
    </row>
    <row r="159" spans="2:20">
      <c r="C159" s="250"/>
      <c r="D159" s="250"/>
      <c r="E159" s="250"/>
      <c r="F159" s="250"/>
      <c r="G159" s="250"/>
      <c r="H159" s="250"/>
      <c r="I159" s="250"/>
      <c r="J159" s="250"/>
      <c r="K159" s="250"/>
      <c r="L159" s="250"/>
      <c r="M159" s="250"/>
      <c r="N159" s="250"/>
      <c r="O159" s="250"/>
      <c r="P159" s="250"/>
      <c r="Q159" s="250"/>
      <c r="R159" s="250"/>
      <c r="S159" s="250"/>
      <c r="T159" s="250"/>
    </row>
    <row r="160" spans="2:20">
      <c r="B160" s="252" t="s">
        <v>324</v>
      </c>
      <c r="C160" s="66" t="s">
        <v>385</v>
      </c>
    </row>
    <row r="161" spans="2:20" ht="13.5" customHeight="1">
      <c r="B161" s="248"/>
      <c r="C161" s="422" t="s">
        <v>386</v>
      </c>
      <c r="D161" s="422"/>
      <c r="E161" s="422"/>
      <c r="F161" s="422"/>
      <c r="G161" s="422"/>
      <c r="H161" s="422"/>
      <c r="I161" s="422"/>
      <c r="J161" s="422"/>
      <c r="K161" s="422"/>
      <c r="L161" s="422"/>
      <c r="M161" s="422"/>
      <c r="N161" s="422"/>
      <c r="O161" s="422"/>
      <c r="P161" s="422"/>
      <c r="Q161" s="422"/>
      <c r="R161" s="422"/>
      <c r="S161" s="422"/>
      <c r="T161" s="422"/>
    </row>
    <row r="163" spans="2:20">
      <c r="B163" s="252" t="s">
        <v>325</v>
      </c>
      <c r="C163" s="66" t="s">
        <v>387</v>
      </c>
    </row>
    <row r="164" spans="2:20">
      <c r="C164" s="66" t="s">
        <v>388</v>
      </c>
    </row>
  </sheetData>
  <mergeCells count="44">
    <mergeCell ref="C156:T158"/>
    <mergeCell ref="C161:T161"/>
    <mergeCell ref="C150:K150"/>
    <mergeCell ref="L150:Q150"/>
    <mergeCell ref="R150:T150"/>
    <mergeCell ref="C151:K151"/>
    <mergeCell ref="L151:Q151"/>
    <mergeCell ref="R151:T151"/>
    <mergeCell ref="C148:K148"/>
    <mergeCell ref="L148:Q148"/>
    <mergeCell ref="R148:T148"/>
    <mergeCell ref="C149:K149"/>
    <mergeCell ref="L149:Q149"/>
    <mergeCell ref="R149:T149"/>
    <mergeCell ref="C146:K146"/>
    <mergeCell ref="L146:Q146"/>
    <mergeCell ref="R146:T146"/>
    <mergeCell ref="C147:K147"/>
    <mergeCell ref="L147:Q147"/>
    <mergeCell ref="R147:T147"/>
    <mergeCell ref="C144:K144"/>
    <mergeCell ref="L144:Q144"/>
    <mergeCell ref="R144:T144"/>
    <mergeCell ref="C145:K145"/>
    <mergeCell ref="L145:Q145"/>
    <mergeCell ref="R145:T145"/>
    <mergeCell ref="C142:K142"/>
    <mergeCell ref="L142:Q142"/>
    <mergeCell ref="R142:T142"/>
    <mergeCell ref="C143:K143"/>
    <mergeCell ref="L143:Q143"/>
    <mergeCell ref="R143:T143"/>
    <mergeCell ref="D78:T80"/>
    <mergeCell ref="D82:T84"/>
    <mergeCell ref="E88:T90"/>
    <mergeCell ref="C99:T102"/>
    <mergeCell ref="C103:T104"/>
    <mergeCell ref="C120:T120"/>
    <mergeCell ref="F21:S22"/>
    <mergeCell ref="D54:T55"/>
    <mergeCell ref="D65:T66"/>
    <mergeCell ref="D67:T68"/>
    <mergeCell ref="D69:T70"/>
    <mergeCell ref="D73:T75"/>
  </mergeCells>
  <phoneticPr fontId="4"/>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62" max="20" man="1"/>
    <brk id="10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vt:lpstr>
      <vt:lpstr>BS!Print_Area</vt:lpstr>
      <vt:lpstr>CF!Print_Area</vt:lpstr>
      <vt:lpstr>NWM!Print_Area</vt:lpstr>
      <vt:lpstr>PL!Print_Area</vt:lpstr>
      <vt:lpstr>PL及びNWM!Print_Area</vt:lpstr>
      <vt:lpstr>注記!Print_Area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harp178</dc:creator>
  <cp:lastModifiedBy>澤田　学</cp:lastModifiedBy>
  <cp:lastPrinted>2015-02-26T00:56:03Z</cp:lastPrinted>
  <dcterms:created xsi:type="dcterms:W3CDTF">2014-03-27T08:10:30Z</dcterms:created>
  <dcterms:modified xsi:type="dcterms:W3CDTF">2023-09-29T05:26:40Z</dcterms:modified>
</cp:coreProperties>
</file>